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EstaPasta_de_trabalho" defaultThemeVersion="124226"/>
  <bookViews>
    <workbookView xWindow="0" yWindow="0" windowWidth="15360" windowHeight="7755" tabRatio="748"/>
  </bookViews>
  <sheets>
    <sheet name="Capa" sheetId="11" r:id="rId1"/>
    <sheet name="Sintético" sheetId="4" r:id="rId2"/>
    <sheet name="Gastos das Atividades" sheetId="21" r:id="rId3"/>
    <sheet name="Analítico" sheetId="17" r:id="rId4"/>
    <sheet name="Encargos e Benefícios" sheetId="18" r:id="rId5"/>
    <sheet name="Gastos com Pessoal" sheetId="14" r:id="rId6"/>
    <sheet name="Bens" sheetId="8" r:id="rId7"/>
    <sheet name="Fluxo de Gastos Gerais" sheetId="22" r:id="rId8"/>
  </sheets>
  <definedNames>
    <definedName name="_xlnm._FilterDatabase" localSheetId="7" hidden="1">'Fluxo de Gastos Gerais'!$A$3:$G$1003</definedName>
    <definedName name="_ftn1" localSheetId="1">Sintético!#REF!</definedName>
    <definedName name="_ftnref1" localSheetId="1">Sintético!#REF!</definedName>
    <definedName name="Area">'Gastos com Pessoal'!$E$129:$E$130</definedName>
    <definedName name="_xlnm.Print_Area" localSheetId="3">Analítico!$A$2:$AB$124</definedName>
    <definedName name="_xlnm.Print_Area" localSheetId="6">Bens!$A$1:$H$104</definedName>
    <definedName name="_xlnm.Print_Area" localSheetId="0">Capa!$A$1:$A$9</definedName>
    <definedName name="_xlnm.Print_Area" localSheetId="4">'Encargos e Benefícios'!$A$1:$V$138</definedName>
    <definedName name="_xlnm.Print_Area" localSheetId="7">'Fluxo de Gastos Gerais'!$A$1:$G$1003</definedName>
    <definedName name="_xlnm.Print_Area" localSheetId="5">'Gastos com Pessoal'!$A$1:$W$134</definedName>
    <definedName name="_xlnm.Print_Area" localSheetId="2">'Gastos das Atividades'!$A$1:$F$26</definedName>
    <definedName name="_xlnm.Print_Area" localSheetId="1">Sintético!$A$1:$AB$18</definedName>
    <definedName name="Área_Meio___Atividades_e_Gastos">'Gastos das Atividades'!$B$4</definedName>
    <definedName name="Benefícios">Analítico!$B$38:$B$44</definedName>
    <definedName name="Beneficios2">Analítico!$B$39:$B$44</definedName>
    <definedName name="Beneficios3">'Gastos com Pessoal'!$AE$1:$AE$7</definedName>
    <definedName name="Bens">Analítico!$B$110:$B$122</definedName>
    <definedName name="Dropdown1" localSheetId="1">Sintético!#REF!</definedName>
    <definedName name="Gastos_Operacionais">Analítico!$B$126:$B$161</definedName>
    <definedName name="Gerais">Analítico!$B$48:$B$107</definedName>
    <definedName name="Gerais_sem_Operacionais">Analítico!$B$163:$B$187</definedName>
    <definedName name="_xlnm.Print_Titles" localSheetId="3">Analítico!$3:$4</definedName>
    <definedName name="_xlnm.Print_Titles" localSheetId="4">'Encargos e Benefícios'!$2:$5</definedName>
    <definedName name="_xlnm.Print_Titles" localSheetId="7">'Fluxo de Gastos Gerais'!$2:$3</definedName>
    <definedName name="_xlnm.Print_Titles" localSheetId="5">'Gastos com Pessoal'!$4:$6</definedName>
    <definedName name="VinculoPT">INDIRECT(CONCATENATE("'Gastos das Atividades'!$B$5:$B$",COUNTA('Gastos das Atividades'!$B$4:$B$13)+3))</definedName>
  </definedNames>
  <calcPr calcId="125725"/>
</workbook>
</file>

<file path=xl/calcChain.xml><?xml version="1.0" encoding="utf-8"?>
<calcChain xmlns="http://schemas.openxmlformats.org/spreadsheetml/2006/main">
  <c r="M12" i="14"/>
  <c r="M77"/>
  <c r="Z1" i="18" l="1"/>
  <c r="AA1" s="1"/>
  <c r="AL38" i="17" s="1"/>
  <c r="Z1" i="14"/>
  <c r="AA1" s="1"/>
  <c r="AN38" i="17" s="1"/>
  <c r="Z2" i="18"/>
  <c r="AA2" s="1"/>
  <c r="AL39" i="17" s="1"/>
  <c r="AB2" i="18"/>
  <c r="AC2" s="1"/>
  <c r="AM39" i="17" s="1"/>
  <c r="Z2" i="14"/>
  <c r="AA2" s="1"/>
  <c r="AN39" i="17" s="1"/>
  <c r="AB2" i="14"/>
  <c r="AC2" s="1"/>
  <c r="AO39" i="17" s="1"/>
  <c r="Z3" i="18"/>
  <c r="AA3" s="1"/>
  <c r="AL40" i="17" s="1"/>
  <c r="AB3" i="18"/>
  <c r="AC3" s="1"/>
  <c r="AM40" i="17" s="1"/>
  <c r="Z3" i="14"/>
  <c r="AA3" s="1"/>
  <c r="AN40" i="17" s="1"/>
  <c r="AB3" i="14"/>
  <c r="AC3" s="1"/>
  <c r="AO40" i="17" s="1"/>
  <c r="Z4" i="18"/>
  <c r="AA4" s="1"/>
  <c r="AL41" i="17" s="1"/>
  <c r="AB4" i="18"/>
  <c r="AC4" s="1"/>
  <c r="AM41" i="17" s="1"/>
  <c r="Z4" i="14"/>
  <c r="AA4" s="1"/>
  <c r="AN41" i="17" s="1"/>
  <c r="AB4" i="14"/>
  <c r="AC4" s="1"/>
  <c r="AO41" i="17" s="1"/>
  <c r="Z5" i="18"/>
  <c r="AA5" s="1"/>
  <c r="AL42" i="17" s="1"/>
  <c r="AB5" i="18"/>
  <c r="AC5" s="1"/>
  <c r="AM42" i="17" s="1"/>
  <c r="Z5" i="14"/>
  <c r="AA5" s="1"/>
  <c r="AN42" i="17" s="1"/>
  <c r="AB5" i="14"/>
  <c r="AC5" s="1"/>
  <c r="AO42" i="17" s="1"/>
  <c r="Z6" i="18"/>
  <c r="AA6" s="1"/>
  <c r="AL43" i="17" s="1"/>
  <c r="AB6" i="18"/>
  <c r="AC6" s="1"/>
  <c r="AM43" i="17" s="1"/>
  <c r="Z6" i="14"/>
  <c r="AA6" s="1"/>
  <c r="AN43" i="17" s="1"/>
  <c r="AB6" i="14"/>
  <c r="AC6" s="1"/>
  <c r="AO43" i="17" s="1"/>
  <c r="Z7" i="18"/>
  <c r="AA7" s="1"/>
  <c r="AL44" i="17" s="1"/>
  <c r="AB7" i="18"/>
  <c r="AC7" s="1"/>
  <c r="AM44" i="17" s="1"/>
  <c r="Z7" i="14"/>
  <c r="AA7" s="1"/>
  <c r="AN44" i="17" s="1"/>
  <c r="AB7" i="14"/>
  <c r="AC7" s="1"/>
  <c r="AO44" i="17" s="1"/>
  <c r="AB8" i="14"/>
  <c r="AC8" s="1"/>
  <c r="AN21" i="17" s="1"/>
  <c r="M48"/>
  <c r="M49"/>
  <c r="M50"/>
  <c r="M51"/>
  <c r="M52"/>
  <c r="M53"/>
  <c r="M54"/>
  <c r="M55"/>
  <c r="M56"/>
  <c r="M57"/>
  <c r="M58"/>
  <c r="M59"/>
  <c r="M60"/>
  <c r="M61"/>
  <c r="M62"/>
  <c r="M63"/>
  <c r="M64"/>
  <c r="M65"/>
  <c r="M66"/>
  <c r="M67"/>
  <c r="M68"/>
  <c r="M69"/>
  <c r="M70"/>
  <c r="M71"/>
  <c r="M72"/>
  <c r="M73"/>
  <c r="M74"/>
  <c r="M75"/>
  <c r="M76"/>
  <c r="M77"/>
  <c r="M78"/>
  <c r="M79"/>
  <c r="M80"/>
  <c r="M81"/>
  <c r="M82"/>
  <c r="M83"/>
  <c r="M84"/>
  <c r="M85"/>
  <c r="M86"/>
  <c r="M87"/>
  <c r="M88"/>
  <c r="M89"/>
  <c r="M90"/>
  <c r="M91"/>
  <c r="M92"/>
  <c r="M93"/>
  <c r="M94"/>
  <c r="M95"/>
  <c r="M96"/>
  <c r="M97"/>
  <c r="M98"/>
  <c r="M99"/>
  <c r="M100"/>
  <c r="M101"/>
  <c r="M102"/>
  <c r="M103"/>
  <c r="M104"/>
  <c r="M105"/>
  <c r="M106"/>
  <c r="M107"/>
  <c r="N48"/>
  <c r="N49"/>
  <c r="N50"/>
  <c r="N51"/>
  <c r="N52"/>
  <c r="N53"/>
  <c r="N54"/>
  <c r="N55"/>
  <c r="N56"/>
  <c r="N57"/>
  <c r="N58"/>
  <c r="N59"/>
  <c r="N60"/>
  <c r="N61"/>
  <c r="N62"/>
  <c r="N63"/>
  <c r="N64"/>
  <c r="N65"/>
  <c r="N66"/>
  <c r="N67"/>
  <c r="N68"/>
  <c r="N69"/>
  <c r="N70"/>
  <c r="N71"/>
  <c r="N72"/>
  <c r="N73"/>
  <c r="N74"/>
  <c r="N75"/>
  <c r="N76"/>
  <c r="N77"/>
  <c r="N78"/>
  <c r="N79"/>
  <c r="N80"/>
  <c r="N81"/>
  <c r="N82"/>
  <c r="N83"/>
  <c r="N84"/>
  <c r="N85"/>
  <c r="N86"/>
  <c r="N87"/>
  <c r="N88"/>
  <c r="N89"/>
  <c r="N90"/>
  <c r="N91"/>
  <c r="N92"/>
  <c r="N93"/>
  <c r="N94"/>
  <c r="N95"/>
  <c r="N96"/>
  <c r="N97"/>
  <c r="N98"/>
  <c r="N99"/>
  <c r="N100"/>
  <c r="N101"/>
  <c r="N102"/>
  <c r="N103"/>
  <c r="N104"/>
  <c r="N105"/>
  <c r="N106"/>
  <c r="N10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L48"/>
  <c r="L49"/>
  <c r="L50"/>
  <c r="L51"/>
  <c r="L52"/>
  <c r="L53"/>
  <c r="L54"/>
  <c r="L55"/>
  <c r="L56"/>
  <c r="L57"/>
  <c r="L58"/>
  <c r="L59"/>
  <c r="L60"/>
  <c r="L61"/>
  <c r="L62"/>
  <c r="L63"/>
  <c r="L64"/>
  <c r="L65"/>
  <c r="L66"/>
  <c r="L67"/>
  <c r="L68"/>
  <c r="L69"/>
  <c r="L70"/>
  <c r="L71"/>
  <c r="L72"/>
  <c r="L73"/>
  <c r="L74"/>
  <c r="L75"/>
  <c r="L76"/>
  <c r="L77"/>
  <c r="L78"/>
  <c r="L79"/>
  <c r="L80"/>
  <c r="L81"/>
  <c r="L82"/>
  <c r="L83"/>
  <c r="L84"/>
  <c r="L85"/>
  <c r="L86"/>
  <c r="L87"/>
  <c r="L88"/>
  <c r="L89"/>
  <c r="L90"/>
  <c r="L91"/>
  <c r="L92"/>
  <c r="L93"/>
  <c r="L94"/>
  <c r="L95"/>
  <c r="L96"/>
  <c r="L97"/>
  <c r="L98"/>
  <c r="L99"/>
  <c r="L100"/>
  <c r="L101"/>
  <c r="L102"/>
  <c r="L103"/>
  <c r="L104"/>
  <c r="L105"/>
  <c r="L106"/>
  <c r="L107"/>
  <c r="C107"/>
  <c r="D107"/>
  <c r="E107"/>
  <c r="F107"/>
  <c r="G107"/>
  <c r="H107"/>
  <c r="I107"/>
  <c r="J107"/>
  <c r="O107"/>
  <c r="P107"/>
  <c r="Q107"/>
  <c r="R107"/>
  <c r="S107"/>
  <c r="T107"/>
  <c r="U107"/>
  <c r="V107"/>
  <c r="W107"/>
  <c r="X107"/>
  <c r="Y107"/>
  <c r="Z107"/>
  <c r="AA14"/>
  <c r="AA15"/>
  <c r="AA16"/>
  <c r="AA17"/>
  <c r="AA32"/>
  <c r="AA33"/>
  <c r="AA34"/>
  <c r="AA35"/>
  <c r="C48"/>
  <c r="D48"/>
  <c r="E48"/>
  <c r="F48"/>
  <c r="G48"/>
  <c r="H48"/>
  <c r="I48"/>
  <c r="J48"/>
  <c r="O48"/>
  <c r="P48"/>
  <c r="Q48"/>
  <c r="R48"/>
  <c r="S48"/>
  <c r="T48"/>
  <c r="U48"/>
  <c r="V48"/>
  <c r="W48"/>
  <c r="X48"/>
  <c r="Y48"/>
  <c r="Z48"/>
  <c r="C49"/>
  <c r="D49"/>
  <c r="E49"/>
  <c r="F49"/>
  <c r="G49"/>
  <c r="H49"/>
  <c r="I49"/>
  <c r="J49"/>
  <c r="O49"/>
  <c r="P49"/>
  <c r="Q49"/>
  <c r="R49"/>
  <c r="S49"/>
  <c r="T49"/>
  <c r="U49"/>
  <c r="V49"/>
  <c r="W49"/>
  <c r="X49"/>
  <c r="Y49"/>
  <c r="Z49"/>
  <c r="C50"/>
  <c r="D50"/>
  <c r="E50"/>
  <c r="F50"/>
  <c r="G50"/>
  <c r="H50"/>
  <c r="I50"/>
  <c r="J50"/>
  <c r="O50"/>
  <c r="P50"/>
  <c r="Q50"/>
  <c r="R50"/>
  <c r="S50"/>
  <c r="T50"/>
  <c r="U50"/>
  <c r="V50"/>
  <c r="W50"/>
  <c r="X50"/>
  <c r="Y50"/>
  <c r="Z50"/>
  <c r="C51"/>
  <c r="D51"/>
  <c r="E51"/>
  <c r="F51"/>
  <c r="G51"/>
  <c r="H51"/>
  <c r="I51"/>
  <c r="J51"/>
  <c r="O51"/>
  <c r="P51"/>
  <c r="Q51"/>
  <c r="R51"/>
  <c r="S51"/>
  <c r="T51"/>
  <c r="U51"/>
  <c r="V51"/>
  <c r="W51"/>
  <c r="X51"/>
  <c r="Y51"/>
  <c r="Z51"/>
  <c r="C52"/>
  <c r="D52"/>
  <c r="E52"/>
  <c r="F52"/>
  <c r="G52"/>
  <c r="H52"/>
  <c r="I52"/>
  <c r="J52"/>
  <c r="O52"/>
  <c r="P52"/>
  <c r="Q52"/>
  <c r="R52"/>
  <c r="S52"/>
  <c r="T52"/>
  <c r="U52"/>
  <c r="V52"/>
  <c r="W52"/>
  <c r="X52"/>
  <c r="Y52"/>
  <c r="Z52"/>
  <c r="C53"/>
  <c r="D53"/>
  <c r="E53"/>
  <c r="F53"/>
  <c r="G53"/>
  <c r="H53"/>
  <c r="I53"/>
  <c r="J53"/>
  <c r="O53"/>
  <c r="P53"/>
  <c r="Q53"/>
  <c r="R53"/>
  <c r="S53"/>
  <c r="T53"/>
  <c r="U53"/>
  <c r="V53"/>
  <c r="W53"/>
  <c r="X53"/>
  <c r="Y53"/>
  <c r="Z53"/>
  <c r="C54"/>
  <c r="D54"/>
  <c r="E54"/>
  <c r="F54"/>
  <c r="G54"/>
  <c r="H54"/>
  <c r="I54"/>
  <c r="J54"/>
  <c r="O54"/>
  <c r="P54"/>
  <c r="Q54"/>
  <c r="R54"/>
  <c r="S54"/>
  <c r="T54"/>
  <c r="U54"/>
  <c r="V54"/>
  <c r="W54"/>
  <c r="X54"/>
  <c r="Y54"/>
  <c r="Z54"/>
  <c r="C55"/>
  <c r="D55"/>
  <c r="E55"/>
  <c r="F55"/>
  <c r="G55"/>
  <c r="H55"/>
  <c r="I55"/>
  <c r="J55"/>
  <c r="O55"/>
  <c r="P55"/>
  <c r="Q55"/>
  <c r="R55"/>
  <c r="S55"/>
  <c r="T55"/>
  <c r="U55"/>
  <c r="V55"/>
  <c r="W55"/>
  <c r="X55"/>
  <c r="Y55"/>
  <c r="Z55"/>
  <c r="C56"/>
  <c r="D56"/>
  <c r="E56"/>
  <c r="F56"/>
  <c r="G56"/>
  <c r="H56"/>
  <c r="I56"/>
  <c r="J56"/>
  <c r="O56"/>
  <c r="P56"/>
  <c r="Q56"/>
  <c r="R56"/>
  <c r="S56"/>
  <c r="T56"/>
  <c r="U56"/>
  <c r="V56"/>
  <c r="W56"/>
  <c r="X56"/>
  <c r="Y56"/>
  <c r="Z56"/>
  <c r="C57"/>
  <c r="D57"/>
  <c r="E57"/>
  <c r="F57"/>
  <c r="G57"/>
  <c r="H57"/>
  <c r="I57"/>
  <c r="J57"/>
  <c r="O57"/>
  <c r="P57"/>
  <c r="Q57"/>
  <c r="R57"/>
  <c r="S57"/>
  <c r="T57"/>
  <c r="U57"/>
  <c r="V57"/>
  <c r="W57"/>
  <c r="X57"/>
  <c r="Y57"/>
  <c r="Z57"/>
  <c r="C58"/>
  <c r="D58"/>
  <c r="E58"/>
  <c r="F58"/>
  <c r="G58"/>
  <c r="H58"/>
  <c r="I58"/>
  <c r="J58"/>
  <c r="O58"/>
  <c r="P58"/>
  <c r="Q58"/>
  <c r="R58"/>
  <c r="S58"/>
  <c r="T58"/>
  <c r="U58"/>
  <c r="V58"/>
  <c r="W58"/>
  <c r="X58"/>
  <c r="Y58"/>
  <c r="Z58"/>
  <c r="C59"/>
  <c r="D59"/>
  <c r="E59"/>
  <c r="F59"/>
  <c r="G59"/>
  <c r="H59"/>
  <c r="I59"/>
  <c r="J59"/>
  <c r="O59"/>
  <c r="P59"/>
  <c r="Q59"/>
  <c r="R59"/>
  <c r="S59"/>
  <c r="T59"/>
  <c r="U59"/>
  <c r="V59"/>
  <c r="W59"/>
  <c r="X59"/>
  <c r="Y59"/>
  <c r="Z59"/>
  <c r="C60"/>
  <c r="D60"/>
  <c r="E60"/>
  <c r="F60"/>
  <c r="G60"/>
  <c r="H60"/>
  <c r="I60"/>
  <c r="J60"/>
  <c r="O60"/>
  <c r="P60"/>
  <c r="Q60"/>
  <c r="R60"/>
  <c r="S60"/>
  <c r="T60"/>
  <c r="U60"/>
  <c r="V60"/>
  <c r="W60"/>
  <c r="X60"/>
  <c r="Y60"/>
  <c r="Z60"/>
  <c r="C61"/>
  <c r="D61"/>
  <c r="E61"/>
  <c r="F61"/>
  <c r="G61"/>
  <c r="H61"/>
  <c r="I61"/>
  <c r="J61"/>
  <c r="O61"/>
  <c r="P61"/>
  <c r="Q61"/>
  <c r="R61"/>
  <c r="S61"/>
  <c r="T61"/>
  <c r="U61"/>
  <c r="V61"/>
  <c r="W61"/>
  <c r="X61"/>
  <c r="Y61"/>
  <c r="Z61"/>
  <c r="C62"/>
  <c r="D62"/>
  <c r="E62"/>
  <c r="F62"/>
  <c r="G62"/>
  <c r="H62"/>
  <c r="I62"/>
  <c r="J62"/>
  <c r="O62"/>
  <c r="P62"/>
  <c r="Q62"/>
  <c r="R62"/>
  <c r="S62"/>
  <c r="T62"/>
  <c r="U62"/>
  <c r="V62"/>
  <c r="W62"/>
  <c r="X62"/>
  <c r="Y62"/>
  <c r="Z62"/>
  <c r="C63"/>
  <c r="D63"/>
  <c r="E63"/>
  <c r="F63"/>
  <c r="G63"/>
  <c r="H63"/>
  <c r="I63"/>
  <c r="J63"/>
  <c r="O63"/>
  <c r="P63"/>
  <c r="Q63"/>
  <c r="R63"/>
  <c r="S63"/>
  <c r="T63"/>
  <c r="U63"/>
  <c r="V63"/>
  <c r="W63"/>
  <c r="X63"/>
  <c r="Y63"/>
  <c r="Z63"/>
  <c r="C64"/>
  <c r="D64"/>
  <c r="E64"/>
  <c r="F64"/>
  <c r="G64"/>
  <c r="H64"/>
  <c r="I64"/>
  <c r="J64"/>
  <c r="O64"/>
  <c r="P64"/>
  <c r="Q64"/>
  <c r="R64"/>
  <c r="S64"/>
  <c r="T64"/>
  <c r="U64"/>
  <c r="V64"/>
  <c r="W64"/>
  <c r="X64"/>
  <c r="Y64"/>
  <c r="Z64"/>
  <c r="C65"/>
  <c r="D65"/>
  <c r="E65"/>
  <c r="F65"/>
  <c r="G65"/>
  <c r="H65"/>
  <c r="I65"/>
  <c r="J65"/>
  <c r="O65"/>
  <c r="P65"/>
  <c r="Q65"/>
  <c r="R65"/>
  <c r="S65"/>
  <c r="T65"/>
  <c r="U65"/>
  <c r="V65"/>
  <c r="W65"/>
  <c r="X65"/>
  <c r="Y65"/>
  <c r="Z65"/>
  <c r="C66"/>
  <c r="D66"/>
  <c r="E66"/>
  <c r="F66"/>
  <c r="G66"/>
  <c r="H66"/>
  <c r="I66"/>
  <c r="J66"/>
  <c r="O66"/>
  <c r="P66"/>
  <c r="Q66"/>
  <c r="R66"/>
  <c r="S66"/>
  <c r="T66"/>
  <c r="U66"/>
  <c r="V66"/>
  <c r="W66"/>
  <c r="X66"/>
  <c r="Y66"/>
  <c r="Z66"/>
  <c r="C67"/>
  <c r="D67"/>
  <c r="E67"/>
  <c r="F67"/>
  <c r="G67"/>
  <c r="H67"/>
  <c r="I67"/>
  <c r="J67"/>
  <c r="O67"/>
  <c r="P67"/>
  <c r="Q67"/>
  <c r="R67"/>
  <c r="S67"/>
  <c r="T67"/>
  <c r="U67"/>
  <c r="V67"/>
  <c r="W67"/>
  <c r="X67"/>
  <c r="Y67"/>
  <c r="Z67"/>
  <c r="C68"/>
  <c r="D68"/>
  <c r="E68"/>
  <c r="F68"/>
  <c r="G68"/>
  <c r="H68"/>
  <c r="I68"/>
  <c r="J68"/>
  <c r="O68"/>
  <c r="P68"/>
  <c r="Q68"/>
  <c r="R68"/>
  <c r="S68"/>
  <c r="T68"/>
  <c r="U68"/>
  <c r="V68"/>
  <c r="W68"/>
  <c r="X68"/>
  <c r="Y68"/>
  <c r="Z68"/>
  <c r="C69"/>
  <c r="D69"/>
  <c r="E69"/>
  <c r="F69"/>
  <c r="G69"/>
  <c r="H69"/>
  <c r="I69"/>
  <c r="J69"/>
  <c r="O69"/>
  <c r="P69"/>
  <c r="Q69"/>
  <c r="R69"/>
  <c r="S69"/>
  <c r="T69"/>
  <c r="U69"/>
  <c r="V69"/>
  <c r="W69"/>
  <c r="X69"/>
  <c r="Y69"/>
  <c r="Z69"/>
  <c r="C70"/>
  <c r="D70"/>
  <c r="E70"/>
  <c r="F70"/>
  <c r="G70"/>
  <c r="H70"/>
  <c r="I70"/>
  <c r="J70"/>
  <c r="O70"/>
  <c r="P70"/>
  <c r="Q70"/>
  <c r="R70"/>
  <c r="S70"/>
  <c r="T70"/>
  <c r="U70"/>
  <c r="V70"/>
  <c r="W70"/>
  <c r="X70"/>
  <c r="Y70"/>
  <c r="Z70"/>
  <c r="C71"/>
  <c r="D71"/>
  <c r="E71"/>
  <c r="F71"/>
  <c r="G71"/>
  <c r="H71"/>
  <c r="I71"/>
  <c r="J71"/>
  <c r="O71"/>
  <c r="P71"/>
  <c r="Q71"/>
  <c r="R71"/>
  <c r="S71"/>
  <c r="T71"/>
  <c r="U71"/>
  <c r="V71"/>
  <c r="W71"/>
  <c r="X71"/>
  <c r="Y71"/>
  <c r="Z71"/>
  <c r="C72"/>
  <c r="D72"/>
  <c r="E72"/>
  <c r="F72"/>
  <c r="G72"/>
  <c r="H72"/>
  <c r="I72"/>
  <c r="J72"/>
  <c r="O72"/>
  <c r="P72"/>
  <c r="Q72"/>
  <c r="R72"/>
  <c r="S72"/>
  <c r="T72"/>
  <c r="U72"/>
  <c r="V72"/>
  <c r="W72"/>
  <c r="X72"/>
  <c r="Y72"/>
  <c r="Z72"/>
  <c r="C73"/>
  <c r="D73"/>
  <c r="E73"/>
  <c r="F73"/>
  <c r="G73"/>
  <c r="H73"/>
  <c r="I73"/>
  <c r="J73"/>
  <c r="O73"/>
  <c r="P73"/>
  <c r="Q73"/>
  <c r="R73"/>
  <c r="S73"/>
  <c r="T73"/>
  <c r="U73"/>
  <c r="V73"/>
  <c r="W73"/>
  <c r="X73"/>
  <c r="Y73"/>
  <c r="Z73"/>
  <c r="C74"/>
  <c r="D74"/>
  <c r="E74"/>
  <c r="F74"/>
  <c r="G74"/>
  <c r="H74"/>
  <c r="I74"/>
  <c r="J74"/>
  <c r="O74"/>
  <c r="P74"/>
  <c r="Q74"/>
  <c r="R74"/>
  <c r="S74"/>
  <c r="T74"/>
  <c r="U74"/>
  <c r="V74"/>
  <c r="W74"/>
  <c r="X74"/>
  <c r="Y74"/>
  <c r="Z74"/>
  <c r="C75"/>
  <c r="D75"/>
  <c r="E75"/>
  <c r="F75"/>
  <c r="G75"/>
  <c r="H75"/>
  <c r="I75"/>
  <c r="J75"/>
  <c r="O75"/>
  <c r="P75"/>
  <c r="Q75"/>
  <c r="R75"/>
  <c r="S75"/>
  <c r="T75"/>
  <c r="U75"/>
  <c r="V75"/>
  <c r="W75"/>
  <c r="X75"/>
  <c r="Y75"/>
  <c r="Z75"/>
  <c r="C76"/>
  <c r="D76"/>
  <c r="E76"/>
  <c r="F76"/>
  <c r="G76"/>
  <c r="H76"/>
  <c r="I76"/>
  <c r="J76"/>
  <c r="O76"/>
  <c r="P76"/>
  <c r="Q76"/>
  <c r="R76"/>
  <c r="S76"/>
  <c r="T76"/>
  <c r="U76"/>
  <c r="V76"/>
  <c r="W76"/>
  <c r="X76"/>
  <c r="Y76"/>
  <c r="Z76"/>
  <c r="C77"/>
  <c r="D77"/>
  <c r="E77"/>
  <c r="F77"/>
  <c r="G77"/>
  <c r="H77"/>
  <c r="I77"/>
  <c r="J77"/>
  <c r="O77"/>
  <c r="P77"/>
  <c r="Q77"/>
  <c r="R77"/>
  <c r="S77"/>
  <c r="T77"/>
  <c r="U77"/>
  <c r="V77"/>
  <c r="W77"/>
  <c r="X77"/>
  <c r="Y77"/>
  <c r="Z77"/>
  <c r="C78"/>
  <c r="D78"/>
  <c r="E78"/>
  <c r="F78"/>
  <c r="G78"/>
  <c r="H78"/>
  <c r="I78"/>
  <c r="J78"/>
  <c r="O78"/>
  <c r="P78"/>
  <c r="Q78"/>
  <c r="R78"/>
  <c r="S78"/>
  <c r="T78"/>
  <c r="U78"/>
  <c r="V78"/>
  <c r="W78"/>
  <c r="X78"/>
  <c r="Y78"/>
  <c r="Z78"/>
  <c r="C79"/>
  <c r="D79"/>
  <c r="E79"/>
  <c r="F79"/>
  <c r="G79"/>
  <c r="H79"/>
  <c r="I79"/>
  <c r="J79"/>
  <c r="O79"/>
  <c r="P79"/>
  <c r="Q79"/>
  <c r="R79"/>
  <c r="S79"/>
  <c r="T79"/>
  <c r="U79"/>
  <c r="V79"/>
  <c r="W79"/>
  <c r="X79"/>
  <c r="Y79"/>
  <c r="Z79"/>
  <c r="C80"/>
  <c r="D80"/>
  <c r="E80"/>
  <c r="F80"/>
  <c r="G80"/>
  <c r="H80"/>
  <c r="I80"/>
  <c r="J80"/>
  <c r="O80"/>
  <c r="P80"/>
  <c r="Q80"/>
  <c r="R80"/>
  <c r="S80"/>
  <c r="T80"/>
  <c r="U80"/>
  <c r="V80"/>
  <c r="W80"/>
  <c r="X80"/>
  <c r="Y80"/>
  <c r="Z80"/>
  <c r="C81"/>
  <c r="D81"/>
  <c r="E81"/>
  <c r="F81"/>
  <c r="G81"/>
  <c r="H81"/>
  <c r="I81"/>
  <c r="J81"/>
  <c r="O81"/>
  <c r="P81"/>
  <c r="Q81"/>
  <c r="R81"/>
  <c r="S81"/>
  <c r="T81"/>
  <c r="U81"/>
  <c r="V81"/>
  <c r="W81"/>
  <c r="X81"/>
  <c r="Y81"/>
  <c r="Z81"/>
  <c r="C82"/>
  <c r="D82"/>
  <c r="E82"/>
  <c r="F82"/>
  <c r="G82"/>
  <c r="H82"/>
  <c r="I82"/>
  <c r="J82"/>
  <c r="O82"/>
  <c r="P82"/>
  <c r="Q82"/>
  <c r="R82"/>
  <c r="S82"/>
  <c r="T82"/>
  <c r="U82"/>
  <c r="V82"/>
  <c r="W82"/>
  <c r="X82"/>
  <c r="Y82"/>
  <c r="Z82"/>
  <c r="C83"/>
  <c r="D83"/>
  <c r="E83"/>
  <c r="F83"/>
  <c r="G83"/>
  <c r="H83"/>
  <c r="I83"/>
  <c r="J83"/>
  <c r="O83"/>
  <c r="P83"/>
  <c r="Q83"/>
  <c r="R83"/>
  <c r="S83"/>
  <c r="T83"/>
  <c r="U83"/>
  <c r="V83"/>
  <c r="W83"/>
  <c r="X83"/>
  <c r="Y83"/>
  <c r="Z83"/>
  <c r="C84"/>
  <c r="D84"/>
  <c r="E84"/>
  <c r="F84"/>
  <c r="G84"/>
  <c r="H84"/>
  <c r="I84"/>
  <c r="J84"/>
  <c r="O84"/>
  <c r="P84"/>
  <c r="Q84"/>
  <c r="R84"/>
  <c r="S84"/>
  <c r="T84"/>
  <c r="U84"/>
  <c r="V84"/>
  <c r="W84"/>
  <c r="X84"/>
  <c r="Y84"/>
  <c r="Z84"/>
  <c r="C85"/>
  <c r="D85"/>
  <c r="E85"/>
  <c r="F85"/>
  <c r="G85"/>
  <c r="H85"/>
  <c r="I85"/>
  <c r="J85"/>
  <c r="O85"/>
  <c r="P85"/>
  <c r="Q85"/>
  <c r="R85"/>
  <c r="S85"/>
  <c r="T85"/>
  <c r="U85"/>
  <c r="V85"/>
  <c r="W85"/>
  <c r="X85"/>
  <c r="Y85"/>
  <c r="Z85"/>
  <c r="C86"/>
  <c r="D86"/>
  <c r="E86"/>
  <c r="F86"/>
  <c r="G86"/>
  <c r="H86"/>
  <c r="I86"/>
  <c r="J86"/>
  <c r="O86"/>
  <c r="P86"/>
  <c r="Q86"/>
  <c r="R86"/>
  <c r="S86"/>
  <c r="T86"/>
  <c r="U86"/>
  <c r="V86"/>
  <c r="W86"/>
  <c r="X86"/>
  <c r="Y86"/>
  <c r="Z86"/>
  <c r="C87"/>
  <c r="D87"/>
  <c r="E87"/>
  <c r="F87"/>
  <c r="G87"/>
  <c r="H87"/>
  <c r="I87"/>
  <c r="J87"/>
  <c r="O87"/>
  <c r="P87"/>
  <c r="Q87"/>
  <c r="R87"/>
  <c r="S87"/>
  <c r="T87"/>
  <c r="U87"/>
  <c r="V87"/>
  <c r="W87"/>
  <c r="X87"/>
  <c r="Y87"/>
  <c r="Z87"/>
  <c r="C88"/>
  <c r="D88"/>
  <c r="E88"/>
  <c r="F88"/>
  <c r="G88"/>
  <c r="H88"/>
  <c r="I88"/>
  <c r="J88"/>
  <c r="O88"/>
  <c r="P88"/>
  <c r="Q88"/>
  <c r="R88"/>
  <c r="S88"/>
  <c r="T88"/>
  <c r="U88"/>
  <c r="V88"/>
  <c r="W88"/>
  <c r="X88"/>
  <c r="Y88"/>
  <c r="Z88"/>
  <c r="C89"/>
  <c r="D89"/>
  <c r="E89"/>
  <c r="F89"/>
  <c r="G89"/>
  <c r="H89"/>
  <c r="I89"/>
  <c r="J89"/>
  <c r="O89"/>
  <c r="P89"/>
  <c r="Q89"/>
  <c r="R89"/>
  <c r="S89"/>
  <c r="T89"/>
  <c r="U89"/>
  <c r="V89"/>
  <c r="W89"/>
  <c r="X89"/>
  <c r="Y89"/>
  <c r="Z89"/>
  <c r="C90"/>
  <c r="D90"/>
  <c r="E90"/>
  <c r="F90"/>
  <c r="G90"/>
  <c r="H90"/>
  <c r="I90"/>
  <c r="J90"/>
  <c r="O90"/>
  <c r="P90"/>
  <c r="Q90"/>
  <c r="R90"/>
  <c r="S90"/>
  <c r="T90"/>
  <c r="U90"/>
  <c r="V90"/>
  <c r="W90"/>
  <c r="X90"/>
  <c r="Y90"/>
  <c r="Z90"/>
  <c r="C91"/>
  <c r="D91"/>
  <c r="E91"/>
  <c r="F91"/>
  <c r="G91"/>
  <c r="H91"/>
  <c r="I91"/>
  <c r="J91"/>
  <c r="O91"/>
  <c r="P91"/>
  <c r="Q91"/>
  <c r="R91"/>
  <c r="S91"/>
  <c r="T91"/>
  <c r="U91"/>
  <c r="V91"/>
  <c r="W91"/>
  <c r="X91"/>
  <c r="Y91"/>
  <c r="Z91"/>
  <c r="C92"/>
  <c r="D92"/>
  <c r="E92"/>
  <c r="F92"/>
  <c r="G92"/>
  <c r="H92"/>
  <c r="I92"/>
  <c r="J92"/>
  <c r="O92"/>
  <c r="P92"/>
  <c r="Q92"/>
  <c r="R92"/>
  <c r="S92"/>
  <c r="T92"/>
  <c r="U92"/>
  <c r="V92"/>
  <c r="W92"/>
  <c r="X92"/>
  <c r="Y92"/>
  <c r="Z92"/>
  <c r="C93"/>
  <c r="D93"/>
  <c r="E93"/>
  <c r="F93"/>
  <c r="G93"/>
  <c r="H93"/>
  <c r="I93"/>
  <c r="J93"/>
  <c r="O93"/>
  <c r="P93"/>
  <c r="Q93"/>
  <c r="R93"/>
  <c r="S93"/>
  <c r="T93"/>
  <c r="U93"/>
  <c r="V93"/>
  <c r="W93"/>
  <c r="X93"/>
  <c r="Y93"/>
  <c r="Z93"/>
  <c r="C94"/>
  <c r="D94"/>
  <c r="E94"/>
  <c r="F94"/>
  <c r="G94"/>
  <c r="H94"/>
  <c r="I94"/>
  <c r="J94"/>
  <c r="O94"/>
  <c r="P94"/>
  <c r="Q94"/>
  <c r="R94"/>
  <c r="S94"/>
  <c r="T94"/>
  <c r="U94"/>
  <c r="V94"/>
  <c r="W94"/>
  <c r="X94"/>
  <c r="Y94"/>
  <c r="Z94"/>
  <c r="C95"/>
  <c r="D95"/>
  <c r="E95"/>
  <c r="F95"/>
  <c r="G95"/>
  <c r="H95"/>
  <c r="I95"/>
  <c r="J95"/>
  <c r="O95"/>
  <c r="P95"/>
  <c r="Q95"/>
  <c r="R95"/>
  <c r="S95"/>
  <c r="T95"/>
  <c r="U95"/>
  <c r="V95"/>
  <c r="W95"/>
  <c r="X95"/>
  <c r="Y95"/>
  <c r="Z95"/>
  <c r="C96"/>
  <c r="D96"/>
  <c r="E96"/>
  <c r="F96"/>
  <c r="G96"/>
  <c r="H96"/>
  <c r="I96"/>
  <c r="J96"/>
  <c r="O96"/>
  <c r="P96"/>
  <c r="Q96"/>
  <c r="R96"/>
  <c r="S96"/>
  <c r="T96"/>
  <c r="U96"/>
  <c r="V96"/>
  <c r="W96"/>
  <c r="X96"/>
  <c r="Y96"/>
  <c r="Z96"/>
  <c r="C97"/>
  <c r="D97"/>
  <c r="E97"/>
  <c r="F97"/>
  <c r="G97"/>
  <c r="H97"/>
  <c r="I97"/>
  <c r="J97"/>
  <c r="O97"/>
  <c r="P97"/>
  <c r="Q97"/>
  <c r="R97"/>
  <c r="S97"/>
  <c r="T97"/>
  <c r="U97"/>
  <c r="V97"/>
  <c r="W97"/>
  <c r="X97"/>
  <c r="Y97"/>
  <c r="Z97"/>
  <c r="C98"/>
  <c r="D98"/>
  <c r="E98"/>
  <c r="F98"/>
  <c r="G98"/>
  <c r="H98"/>
  <c r="I98"/>
  <c r="J98"/>
  <c r="O98"/>
  <c r="P98"/>
  <c r="Q98"/>
  <c r="R98"/>
  <c r="S98"/>
  <c r="T98"/>
  <c r="U98"/>
  <c r="V98"/>
  <c r="W98"/>
  <c r="X98"/>
  <c r="Y98"/>
  <c r="Z98"/>
  <c r="C99"/>
  <c r="D99"/>
  <c r="E99"/>
  <c r="F99"/>
  <c r="G99"/>
  <c r="H99"/>
  <c r="I99"/>
  <c r="J99"/>
  <c r="O99"/>
  <c r="P99"/>
  <c r="Q99"/>
  <c r="R99"/>
  <c r="S99"/>
  <c r="T99"/>
  <c r="U99"/>
  <c r="V99"/>
  <c r="W99"/>
  <c r="X99"/>
  <c r="Y99"/>
  <c r="Z99"/>
  <c r="C100"/>
  <c r="D100"/>
  <c r="E100"/>
  <c r="F100"/>
  <c r="G100"/>
  <c r="H100"/>
  <c r="I100"/>
  <c r="J100"/>
  <c r="O100"/>
  <c r="P100"/>
  <c r="Q100"/>
  <c r="R100"/>
  <c r="S100"/>
  <c r="T100"/>
  <c r="U100"/>
  <c r="V100"/>
  <c r="W100"/>
  <c r="X100"/>
  <c r="Y100"/>
  <c r="Z100"/>
  <c r="C101"/>
  <c r="D101"/>
  <c r="E101"/>
  <c r="F101"/>
  <c r="G101"/>
  <c r="H101"/>
  <c r="I101"/>
  <c r="J101"/>
  <c r="O101"/>
  <c r="P101"/>
  <c r="Q101"/>
  <c r="R101"/>
  <c r="S101"/>
  <c r="T101"/>
  <c r="U101"/>
  <c r="V101"/>
  <c r="W101"/>
  <c r="X101"/>
  <c r="Y101"/>
  <c r="Z101"/>
  <c r="C102"/>
  <c r="D102"/>
  <c r="E102"/>
  <c r="F102"/>
  <c r="G102"/>
  <c r="H102"/>
  <c r="I102"/>
  <c r="J102"/>
  <c r="O102"/>
  <c r="P102"/>
  <c r="Q102"/>
  <c r="R102"/>
  <c r="S102"/>
  <c r="T102"/>
  <c r="U102"/>
  <c r="V102"/>
  <c r="W102"/>
  <c r="X102"/>
  <c r="Y102"/>
  <c r="Z102"/>
  <c r="C103"/>
  <c r="D103"/>
  <c r="E103"/>
  <c r="F103"/>
  <c r="G103"/>
  <c r="H103"/>
  <c r="I103"/>
  <c r="J103"/>
  <c r="O103"/>
  <c r="P103"/>
  <c r="Q103"/>
  <c r="R103"/>
  <c r="S103"/>
  <c r="T103"/>
  <c r="U103"/>
  <c r="V103"/>
  <c r="W103"/>
  <c r="X103"/>
  <c r="Y103"/>
  <c r="Z103"/>
  <c r="C104"/>
  <c r="D104"/>
  <c r="E104"/>
  <c r="F104"/>
  <c r="G104"/>
  <c r="H104"/>
  <c r="I104"/>
  <c r="J104"/>
  <c r="O104"/>
  <c r="P104"/>
  <c r="Q104"/>
  <c r="R104"/>
  <c r="S104"/>
  <c r="T104"/>
  <c r="U104"/>
  <c r="V104"/>
  <c r="W104"/>
  <c r="X104"/>
  <c r="Y104"/>
  <c r="Z104"/>
  <c r="C105"/>
  <c r="D105"/>
  <c r="E105"/>
  <c r="F105"/>
  <c r="G105"/>
  <c r="H105"/>
  <c r="I105"/>
  <c r="J105"/>
  <c r="O105"/>
  <c r="P105"/>
  <c r="Q105"/>
  <c r="R105"/>
  <c r="S105"/>
  <c r="T105"/>
  <c r="U105"/>
  <c r="V105"/>
  <c r="W105"/>
  <c r="X105"/>
  <c r="Y105"/>
  <c r="Z105"/>
  <c r="C106"/>
  <c r="D106"/>
  <c r="E106"/>
  <c r="F106"/>
  <c r="G106"/>
  <c r="H106"/>
  <c r="I106"/>
  <c r="J106"/>
  <c r="O106"/>
  <c r="P106"/>
  <c r="Q106"/>
  <c r="R106"/>
  <c r="S106"/>
  <c r="T106"/>
  <c r="U106"/>
  <c r="V106"/>
  <c r="W106"/>
  <c r="X106"/>
  <c r="Y106"/>
  <c r="Z106"/>
  <c r="Z108" s="1"/>
  <c r="Z16" i="4" s="1"/>
  <c r="N19" i="14"/>
  <c r="O19"/>
  <c r="P19"/>
  <c r="M19"/>
  <c r="Q19" s="1"/>
  <c r="R19"/>
  <c r="S19"/>
  <c r="T19"/>
  <c r="N20"/>
  <c r="O20"/>
  <c r="P20"/>
  <c r="M20"/>
  <c r="Q20" s="1"/>
  <c r="R20"/>
  <c r="S20"/>
  <c r="T20"/>
  <c r="E8" i="17"/>
  <c r="D8"/>
  <c r="G8"/>
  <c r="H8"/>
  <c r="J8"/>
  <c r="L8"/>
  <c r="N8"/>
  <c r="O8"/>
  <c r="P8"/>
  <c r="Q8"/>
  <c r="R8"/>
  <c r="S8"/>
  <c r="T8"/>
  <c r="U8"/>
  <c r="V8"/>
  <c r="W8"/>
  <c r="X8"/>
  <c r="Y8"/>
  <c r="Z8"/>
  <c r="E6" i="4"/>
  <c r="E7" s="1"/>
  <c r="D6"/>
  <c r="D7" s="1"/>
  <c r="G6"/>
  <c r="G7" s="1"/>
  <c r="H6"/>
  <c r="H7" s="1"/>
  <c r="J6"/>
  <c r="J7" s="1"/>
  <c r="L6"/>
  <c r="L7" s="1"/>
  <c r="N6"/>
  <c r="N7" s="1"/>
  <c r="O6"/>
  <c r="O7" s="1"/>
  <c r="P6"/>
  <c r="P7" s="1"/>
  <c r="Q6"/>
  <c r="Q7" s="1"/>
  <c r="R6"/>
  <c r="R7" s="1"/>
  <c r="S6"/>
  <c r="S7" s="1"/>
  <c r="T6"/>
  <c r="T7" s="1"/>
  <c r="U6"/>
  <c r="U7" s="1"/>
  <c r="V6"/>
  <c r="V7" s="1"/>
  <c r="W6"/>
  <c r="W7" s="1"/>
  <c r="X6"/>
  <c r="X7" s="1"/>
  <c r="Y6"/>
  <c r="Y7" s="1"/>
  <c r="Z6"/>
  <c r="Z7" s="1"/>
  <c r="N3"/>
  <c r="O19" i="18"/>
  <c r="O20"/>
  <c r="V20" s="1"/>
  <c r="O21"/>
  <c r="O22"/>
  <c r="O23"/>
  <c r="O24"/>
  <c r="V24" s="1"/>
  <c r="O25"/>
  <c r="V25" s="1"/>
  <c r="O26"/>
  <c r="O27"/>
  <c r="O28"/>
  <c r="O29"/>
  <c r="O30"/>
  <c r="O31"/>
  <c r="O32"/>
  <c r="O33"/>
  <c r="V33" s="1"/>
  <c r="O34"/>
  <c r="O35"/>
  <c r="O36"/>
  <c r="V36" s="1"/>
  <c r="O37"/>
  <c r="O38"/>
  <c r="O39"/>
  <c r="O40"/>
  <c r="O41"/>
  <c r="O42"/>
  <c r="O43"/>
  <c r="O44"/>
  <c r="V44" s="1"/>
  <c r="O45"/>
  <c r="V45" s="1"/>
  <c r="O46"/>
  <c r="O47"/>
  <c r="O48"/>
  <c r="V48" s="1"/>
  <c r="O49"/>
  <c r="O50"/>
  <c r="O51"/>
  <c r="O52"/>
  <c r="V52" s="1"/>
  <c r="O53"/>
  <c r="O54"/>
  <c r="O55"/>
  <c r="O56"/>
  <c r="V56" s="1"/>
  <c r="O57"/>
  <c r="O58"/>
  <c r="O59"/>
  <c r="O60"/>
  <c r="O61"/>
  <c r="O62"/>
  <c r="O63"/>
  <c r="O64"/>
  <c r="O65"/>
  <c r="V65" s="1"/>
  <c r="O66"/>
  <c r="O67"/>
  <c r="O68"/>
  <c r="O69"/>
  <c r="O70"/>
  <c r="O71"/>
  <c r="O72"/>
  <c r="O73"/>
  <c r="O74"/>
  <c r="O75"/>
  <c r="O76"/>
  <c r="O77"/>
  <c r="O78"/>
  <c r="O79"/>
  <c r="O80"/>
  <c r="V80" s="1"/>
  <c r="O81"/>
  <c r="O82"/>
  <c r="O83"/>
  <c r="O84"/>
  <c r="O85"/>
  <c r="O86"/>
  <c r="O87"/>
  <c r="O88"/>
  <c r="O89"/>
  <c r="O90"/>
  <c r="O91"/>
  <c r="O92"/>
  <c r="O93"/>
  <c r="O94"/>
  <c r="O95"/>
  <c r="O96"/>
  <c r="O97"/>
  <c r="O98"/>
  <c r="O99"/>
  <c r="O100"/>
  <c r="O101"/>
  <c r="O102"/>
  <c r="O103"/>
  <c r="O104"/>
  <c r="O105"/>
  <c r="E11"/>
  <c r="E12"/>
  <c r="E13"/>
  <c r="E14"/>
  <c r="E15"/>
  <c r="E16"/>
  <c r="E17"/>
  <c r="E18"/>
  <c r="E19"/>
  <c r="E20"/>
  <c r="A1" i="4"/>
  <c r="A1" i="14" s="1"/>
  <c r="B1" i="21"/>
  <c r="E6" i="18"/>
  <c r="E7"/>
  <c r="E8"/>
  <c r="E9"/>
  <c r="E10"/>
  <c r="G4" i="8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7"/>
  <c r="G28"/>
  <c r="G29"/>
  <c r="G30"/>
  <c r="G31"/>
  <c r="G32"/>
  <c r="G33"/>
  <c r="G34"/>
  <c r="G35"/>
  <c r="G36"/>
  <c r="G37"/>
  <c r="G38"/>
  <c r="G39"/>
  <c r="G40"/>
  <c r="G41"/>
  <c r="G42"/>
  <c r="G43"/>
  <c r="G44"/>
  <c r="G45"/>
  <c r="G46"/>
  <c r="G47"/>
  <c r="G48"/>
  <c r="C4" i="21"/>
  <c r="B7" i="14"/>
  <c r="B8"/>
  <c r="B9"/>
  <c r="B10"/>
  <c r="B11"/>
  <c r="B12"/>
  <c r="B13"/>
  <c r="B14"/>
  <c r="L123"/>
  <c r="K123"/>
  <c r="J123"/>
  <c r="C5" i="21"/>
  <c r="C6"/>
  <c r="C7"/>
  <c r="C8"/>
  <c r="C9"/>
  <c r="C10"/>
  <c r="C11"/>
  <c r="C12"/>
  <c r="C13"/>
  <c r="M114" i="14"/>
  <c r="M115"/>
  <c r="Q115"/>
  <c r="M116"/>
  <c r="N116"/>
  <c r="O116"/>
  <c r="P116"/>
  <c r="Q116"/>
  <c r="R116"/>
  <c r="S116"/>
  <c r="T116"/>
  <c r="M117"/>
  <c r="N117"/>
  <c r="O117"/>
  <c r="P117"/>
  <c r="Q117"/>
  <c r="R117"/>
  <c r="S117"/>
  <c r="T117"/>
  <c r="M118"/>
  <c r="N118"/>
  <c r="O118"/>
  <c r="P118"/>
  <c r="Q118"/>
  <c r="R118"/>
  <c r="S118"/>
  <c r="T118"/>
  <c r="M119"/>
  <c r="N119"/>
  <c r="O119"/>
  <c r="P119"/>
  <c r="Q119"/>
  <c r="R119"/>
  <c r="S119"/>
  <c r="T119"/>
  <c r="M120"/>
  <c r="N120"/>
  <c r="O120"/>
  <c r="P120"/>
  <c r="Q120"/>
  <c r="R120"/>
  <c r="S120"/>
  <c r="T120"/>
  <c r="M121"/>
  <c r="N121"/>
  <c r="O121"/>
  <c r="P121"/>
  <c r="Q121"/>
  <c r="R121"/>
  <c r="S121"/>
  <c r="T121"/>
  <c r="M122"/>
  <c r="N122"/>
  <c r="O122"/>
  <c r="P122"/>
  <c r="Q122"/>
  <c r="R122"/>
  <c r="S122"/>
  <c r="T122"/>
  <c r="M8"/>
  <c r="Q8" s="1"/>
  <c r="M9"/>
  <c r="Q9" s="1"/>
  <c r="M10"/>
  <c r="Q10" s="1"/>
  <c r="M11"/>
  <c r="Q11" s="1"/>
  <c r="Q12"/>
  <c r="M13"/>
  <c r="Q13" s="1"/>
  <c r="M14"/>
  <c r="Q14" s="1"/>
  <c r="M15"/>
  <c r="Q15" s="1"/>
  <c r="D15"/>
  <c r="M16"/>
  <c r="Q16" s="1"/>
  <c r="D16"/>
  <c r="M17"/>
  <c r="Q17"/>
  <c r="D17"/>
  <c r="M18"/>
  <c r="Q18" s="1"/>
  <c r="D18"/>
  <c r="D19"/>
  <c r="M21"/>
  <c r="N21"/>
  <c r="O21"/>
  <c r="P21"/>
  <c r="Q21"/>
  <c r="R21"/>
  <c r="S21"/>
  <c r="T21"/>
  <c r="M22"/>
  <c r="N22"/>
  <c r="O22"/>
  <c r="P22"/>
  <c r="Q22"/>
  <c r="R22"/>
  <c r="S22"/>
  <c r="T22"/>
  <c r="M23"/>
  <c r="N23"/>
  <c r="O23"/>
  <c r="P23"/>
  <c r="Q23"/>
  <c r="R23"/>
  <c r="S23"/>
  <c r="T23"/>
  <c r="M24"/>
  <c r="N24"/>
  <c r="O24"/>
  <c r="P24"/>
  <c r="Q24"/>
  <c r="R24"/>
  <c r="S24"/>
  <c r="T24"/>
  <c r="M25"/>
  <c r="N25"/>
  <c r="O25"/>
  <c r="P25"/>
  <c r="Q25"/>
  <c r="R25"/>
  <c r="S25"/>
  <c r="T25"/>
  <c r="M26"/>
  <c r="N26"/>
  <c r="O26"/>
  <c r="P26"/>
  <c r="Q26"/>
  <c r="R26"/>
  <c r="S26"/>
  <c r="T26"/>
  <c r="M27"/>
  <c r="N27"/>
  <c r="O27"/>
  <c r="P27"/>
  <c r="Q27"/>
  <c r="R27"/>
  <c r="S27"/>
  <c r="T27"/>
  <c r="M28"/>
  <c r="N28"/>
  <c r="O28"/>
  <c r="P28"/>
  <c r="Q28"/>
  <c r="R28"/>
  <c r="S28"/>
  <c r="T28"/>
  <c r="M29"/>
  <c r="N29"/>
  <c r="O29"/>
  <c r="P29"/>
  <c r="Q29"/>
  <c r="R29"/>
  <c r="S29"/>
  <c r="T29"/>
  <c r="M30"/>
  <c r="N30"/>
  <c r="O30"/>
  <c r="P30"/>
  <c r="Q30"/>
  <c r="R30"/>
  <c r="S30"/>
  <c r="T30"/>
  <c r="M31"/>
  <c r="N31"/>
  <c r="O31"/>
  <c r="P31"/>
  <c r="Q31"/>
  <c r="R31"/>
  <c r="S31"/>
  <c r="T31"/>
  <c r="M32"/>
  <c r="N32"/>
  <c r="O32"/>
  <c r="P32"/>
  <c r="Q32"/>
  <c r="R32"/>
  <c r="S32"/>
  <c r="T32"/>
  <c r="M33"/>
  <c r="N33"/>
  <c r="O33"/>
  <c r="P33"/>
  <c r="Q33"/>
  <c r="R33"/>
  <c r="S33"/>
  <c r="T33"/>
  <c r="M34"/>
  <c r="N34"/>
  <c r="O34"/>
  <c r="P34"/>
  <c r="Q34"/>
  <c r="R34"/>
  <c r="S34"/>
  <c r="T34"/>
  <c r="M35"/>
  <c r="N35"/>
  <c r="O35"/>
  <c r="P35"/>
  <c r="Q35"/>
  <c r="R35"/>
  <c r="S35"/>
  <c r="T35"/>
  <c r="M36"/>
  <c r="N36"/>
  <c r="O36"/>
  <c r="P36"/>
  <c r="Q36"/>
  <c r="R36"/>
  <c r="S36"/>
  <c r="T36"/>
  <c r="M37"/>
  <c r="N37"/>
  <c r="O37"/>
  <c r="P37"/>
  <c r="Q37"/>
  <c r="R37"/>
  <c r="S37"/>
  <c r="T37"/>
  <c r="M38"/>
  <c r="N38"/>
  <c r="O38"/>
  <c r="P38"/>
  <c r="Q38"/>
  <c r="R38"/>
  <c r="S38"/>
  <c r="T38"/>
  <c r="M39"/>
  <c r="Q39" s="1"/>
  <c r="N39"/>
  <c r="R39" s="1"/>
  <c r="O39"/>
  <c r="M40"/>
  <c r="N40"/>
  <c r="O40"/>
  <c r="P40"/>
  <c r="Q40"/>
  <c r="R40"/>
  <c r="S40"/>
  <c r="T40"/>
  <c r="M41"/>
  <c r="N41"/>
  <c r="O41"/>
  <c r="P41"/>
  <c r="Q41"/>
  <c r="R41"/>
  <c r="S41"/>
  <c r="T41"/>
  <c r="M42"/>
  <c r="N42"/>
  <c r="O42"/>
  <c r="P42"/>
  <c r="Q42"/>
  <c r="R42"/>
  <c r="S42"/>
  <c r="T42"/>
  <c r="M43"/>
  <c r="N43"/>
  <c r="O43"/>
  <c r="P43"/>
  <c r="Q43"/>
  <c r="R43"/>
  <c r="S43"/>
  <c r="T43"/>
  <c r="M44"/>
  <c r="N44"/>
  <c r="O44"/>
  <c r="P44"/>
  <c r="Q44"/>
  <c r="R44"/>
  <c r="S44"/>
  <c r="T44"/>
  <c r="M45"/>
  <c r="Q45" s="1"/>
  <c r="N45"/>
  <c r="R45"/>
  <c r="O45"/>
  <c r="P45"/>
  <c r="S45"/>
  <c r="T45"/>
  <c r="M46"/>
  <c r="N46"/>
  <c r="O46"/>
  <c r="P46"/>
  <c r="Q46"/>
  <c r="R46"/>
  <c r="S46"/>
  <c r="T46"/>
  <c r="M47"/>
  <c r="N47"/>
  <c r="O47"/>
  <c r="P47"/>
  <c r="Q47"/>
  <c r="R47"/>
  <c r="S47"/>
  <c r="T47"/>
  <c r="M48"/>
  <c r="N48"/>
  <c r="O48"/>
  <c r="P48"/>
  <c r="Q48"/>
  <c r="R48"/>
  <c r="S48"/>
  <c r="T48"/>
  <c r="M49"/>
  <c r="N49"/>
  <c r="O49"/>
  <c r="P49"/>
  <c r="Q49"/>
  <c r="R49"/>
  <c r="S49"/>
  <c r="T49"/>
  <c r="M50"/>
  <c r="N50"/>
  <c r="O50"/>
  <c r="P50"/>
  <c r="Q50"/>
  <c r="R50"/>
  <c r="S50"/>
  <c r="T50"/>
  <c r="M51"/>
  <c r="N51"/>
  <c r="O51"/>
  <c r="P51"/>
  <c r="Q51"/>
  <c r="R51"/>
  <c r="S51"/>
  <c r="T51"/>
  <c r="M52"/>
  <c r="N52"/>
  <c r="O52"/>
  <c r="P52"/>
  <c r="Q52"/>
  <c r="R52"/>
  <c r="S52"/>
  <c r="T52"/>
  <c r="M53"/>
  <c r="N53"/>
  <c r="O53"/>
  <c r="P53"/>
  <c r="Q53"/>
  <c r="R53"/>
  <c r="S53"/>
  <c r="T53"/>
  <c r="M54"/>
  <c r="N54"/>
  <c r="O54"/>
  <c r="P54"/>
  <c r="Q54"/>
  <c r="R54"/>
  <c r="S54"/>
  <c r="T54"/>
  <c r="M55"/>
  <c r="N55"/>
  <c r="O55"/>
  <c r="P55"/>
  <c r="Q55"/>
  <c r="R55"/>
  <c r="S55"/>
  <c r="T55"/>
  <c r="M56"/>
  <c r="Q56" s="1"/>
  <c r="N56"/>
  <c r="R56"/>
  <c r="O56"/>
  <c r="P56"/>
  <c r="S56"/>
  <c r="T56"/>
  <c r="M57"/>
  <c r="Q57" s="1"/>
  <c r="N57"/>
  <c r="R57"/>
  <c r="O57"/>
  <c r="P57"/>
  <c r="S57"/>
  <c r="T57"/>
  <c r="M58"/>
  <c r="N58"/>
  <c r="O58"/>
  <c r="P58"/>
  <c r="Q58"/>
  <c r="R58"/>
  <c r="S58"/>
  <c r="T58"/>
  <c r="M59"/>
  <c r="Q59" s="1"/>
  <c r="N59"/>
  <c r="R59"/>
  <c r="O59"/>
  <c r="P59"/>
  <c r="S59"/>
  <c r="T59"/>
  <c r="M60"/>
  <c r="N60"/>
  <c r="O60"/>
  <c r="P60"/>
  <c r="Q60"/>
  <c r="R60"/>
  <c r="S60"/>
  <c r="T60"/>
  <c r="M61"/>
  <c r="N61"/>
  <c r="O61"/>
  <c r="P61"/>
  <c r="Q61"/>
  <c r="R61"/>
  <c r="S61"/>
  <c r="T61"/>
  <c r="M62"/>
  <c r="Q62" s="1"/>
  <c r="N62"/>
  <c r="R62"/>
  <c r="O62"/>
  <c r="P62"/>
  <c r="S62"/>
  <c r="T62"/>
  <c r="M63"/>
  <c r="N63"/>
  <c r="O63"/>
  <c r="P63"/>
  <c r="Q63"/>
  <c r="R63"/>
  <c r="S63"/>
  <c r="T63"/>
  <c r="M64"/>
  <c r="N64"/>
  <c r="O64"/>
  <c r="P64"/>
  <c r="Q64"/>
  <c r="R64"/>
  <c r="S64"/>
  <c r="T64"/>
  <c r="M65"/>
  <c r="N65"/>
  <c r="O65"/>
  <c r="P65"/>
  <c r="Q65"/>
  <c r="R65"/>
  <c r="S65"/>
  <c r="T65"/>
  <c r="M66"/>
  <c r="Q66" s="1"/>
  <c r="N66"/>
  <c r="R66"/>
  <c r="O66"/>
  <c r="P66"/>
  <c r="S66"/>
  <c r="T66"/>
  <c r="M67"/>
  <c r="N67"/>
  <c r="O67"/>
  <c r="P67"/>
  <c r="Q67"/>
  <c r="R67"/>
  <c r="S67"/>
  <c r="T67"/>
  <c r="M68"/>
  <c r="N68"/>
  <c r="O68"/>
  <c r="P68"/>
  <c r="Q68"/>
  <c r="R68"/>
  <c r="S68"/>
  <c r="T68"/>
  <c r="M69"/>
  <c r="N69"/>
  <c r="O69"/>
  <c r="P69"/>
  <c r="Q69"/>
  <c r="R69"/>
  <c r="S69"/>
  <c r="T69"/>
  <c r="M70"/>
  <c r="N70"/>
  <c r="O70"/>
  <c r="P70"/>
  <c r="Q70"/>
  <c r="R70"/>
  <c r="S70"/>
  <c r="T70"/>
  <c r="M71"/>
  <c r="N71"/>
  <c r="O71"/>
  <c r="P71"/>
  <c r="Q71"/>
  <c r="R71"/>
  <c r="S71"/>
  <c r="T71"/>
  <c r="M72"/>
  <c r="N72"/>
  <c r="O72"/>
  <c r="P72"/>
  <c r="Q72"/>
  <c r="R72"/>
  <c r="S72"/>
  <c r="T72"/>
  <c r="M73"/>
  <c r="Q73" s="1"/>
  <c r="N73"/>
  <c r="R73"/>
  <c r="O73"/>
  <c r="P73"/>
  <c r="S73"/>
  <c r="T73"/>
  <c r="M74"/>
  <c r="Q74" s="1"/>
  <c r="N74"/>
  <c r="R74"/>
  <c r="O74"/>
  <c r="P74"/>
  <c r="S74"/>
  <c r="T74"/>
  <c r="M75"/>
  <c r="Q75" s="1"/>
  <c r="N75"/>
  <c r="R75"/>
  <c r="O75"/>
  <c r="P75"/>
  <c r="S75"/>
  <c r="T75"/>
  <c r="M76"/>
  <c r="N76"/>
  <c r="O76"/>
  <c r="P76"/>
  <c r="Q76"/>
  <c r="R76"/>
  <c r="S76"/>
  <c r="T76"/>
  <c r="Q77"/>
  <c r="N77"/>
  <c r="R77"/>
  <c r="O77"/>
  <c r="P77"/>
  <c r="S77"/>
  <c r="T77"/>
  <c r="M78"/>
  <c r="Q78" s="1"/>
  <c r="N78"/>
  <c r="R78"/>
  <c r="O78"/>
  <c r="P78"/>
  <c r="S78"/>
  <c r="T78"/>
  <c r="M79"/>
  <c r="Q79" s="1"/>
  <c r="N79"/>
  <c r="R79"/>
  <c r="O79"/>
  <c r="P79"/>
  <c r="S79"/>
  <c r="T79"/>
  <c r="M80"/>
  <c r="Q80" s="1"/>
  <c r="N80"/>
  <c r="R80"/>
  <c r="O80"/>
  <c r="P80"/>
  <c r="S80"/>
  <c r="T80"/>
  <c r="M81"/>
  <c r="Q81" s="1"/>
  <c r="N81"/>
  <c r="R81"/>
  <c r="O81"/>
  <c r="P81"/>
  <c r="S81"/>
  <c r="T81"/>
  <c r="M82"/>
  <c r="Q82" s="1"/>
  <c r="N82"/>
  <c r="R82"/>
  <c r="O82"/>
  <c r="P82"/>
  <c r="S82"/>
  <c r="T82"/>
  <c r="M83"/>
  <c r="Q83" s="1"/>
  <c r="N83"/>
  <c r="R83"/>
  <c r="O83"/>
  <c r="P83"/>
  <c r="S83"/>
  <c r="T83"/>
  <c r="M84"/>
  <c r="Q84" s="1"/>
  <c r="N84"/>
  <c r="R84"/>
  <c r="O84"/>
  <c r="P84"/>
  <c r="S84"/>
  <c r="T84"/>
  <c r="M85"/>
  <c r="Q85" s="1"/>
  <c r="N85"/>
  <c r="R85"/>
  <c r="O85"/>
  <c r="P85"/>
  <c r="S85"/>
  <c r="T85"/>
  <c r="M86"/>
  <c r="Q86" s="1"/>
  <c r="N86"/>
  <c r="R86"/>
  <c r="O86"/>
  <c r="P86"/>
  <c r="S86"/>
  <c r="T86"/>
  <c r="M87"/>
  <c r="Q87" s="1"/>
  <c r="N87"/>
  <c r="R87"/>
  <c r="O87"/>
  <c r="P87"/>
  <c r="S87"/>
  <c r="T87"/>
  <c r="M88"/>
  <c r="Q88" s="1"/>
  <c r="N88"/>
  <c r="R88"/>
  <c r="O88"/>
  <c r="P88"/>
  <c r="S88"/>
  <c r="T88"/>
  <c r="M89"/>
  <c r="Q89" s="1"/>
  <c r="N89"/>
  <c r="R89"/>
  <c r="O89"/>
  <c r="P89"/>
  <c r="S89"/>
  <c r="T89"/>
  <c r="M90"/>
  <c r="Q90" s="1"/>
  <c r="N90"/>
  <c r="R90"/>
  <c r="O90"/>
  <c r="P90"/>
  <c r="S90"/>
  <c r="T90"/>
  <c r="M91"/>
  <c r="Q91" s="1"/>
  <c r="N91"/>
  <c r="R91"/>
  <c r="O91"/>
  <c r="P91"/>
  <c r="S91"/>
  <c r="T91"/>
  <c r="M92"/>
  <c r="Q92" s="1"/>
  <c r="N92"/>
  <c r="R92"/>
  <c r="O92"/>
  <c r="P92"/>
  <c r="S92"/>
  <c r="T92"/>
  <c r="M93"/>
  <c r="N93"/>
  <c r="O93"/>
  <c r="P93"/>
  <c r="Q93"/>
  <c r="R93"/>
  <c r="S93"/>
  <c r="T93"/>
  <c r="M94"/>
  <c r="N94"/>
  <c r="O94"/>
  <c r="P94"/>
  <c r="Q94"/>
  <c r="R94"/>
  <c r="S94"/>
  <c r="T94"/>
  <c r="M95"/>
  <c r="N95"/>
  <c r="O95"/>
  <c r="P95"/>
  <c r="Q95"/>
  <c r="R95"/>
  <c r="S95"/>
  <c r="T95"/>
  <c r="M96"/>
  <c r="Q96" s="1"/>
  <c r="N96"/>
  <c r="R96"/>
  <c r="O96"/>
  <c r="P96"/>
  <c r="S96"/>
  <c r="T96"/>
  <c r="M97"/>
  <c r="N97"/>
  <c r="R97" s="1"/>
  <c r="O97"/>
  <c r="P97"/>
  <c r="Q97"/>
  <c r="S97"/>
  <c r="T97"/>
  <c r="M98"/>
  <c r="Q98" s="1"/>
  <c r="N98"/>
  <c r="R98" s="1"/>
  <c r="O98"/>
  <c r="P98"/>
  <c r="S98"/>
  <c r="T98"/>
  <c r="M99"/>
  <c r="N99"/>
  <c r="O99"/>
  <c r="P99"/>
  <c r="Q99"/>
  <c r="R99"/>
  <c r="S99"/>
  <c r="T99"/>
  <c r="M100"/>
  <c r="N100"/>
  <c r="O100"/>
  <c r="P100"/>
  <c r="Q100"/>
  <c r="R100"/>
  <c r="S100"/>
  <c r="T100"/>
  <c r="M101"/>
  <c r="N101"/>
  <c r="O101"/>
  <c r="P101"/>
  <c r="Q101"/>
  <c r="R101"/>
  <c r="S101"/>
  <c r="T101"/>
  <c r="M102"/>
  <c r="Q102" s="1"/>
  <c r="N102"/>
  <c r="R102" s="1"/>
  <c r="O102"/>
  <c r="P102"/>
  <c r="S102"/>
  <c r="T102"/>
  <c r="M103"/>
  <c r="Q103" s="1"/>
  <c r="N103"/>
  <c r="R103"/>
  <c r="O103"/>
  <c r="P103"/>
  <c r="S103"/>
  <c r="T103"/>
  <c r="M104"/>
  <c r="Q104" s="1"/>
  <c r="N104"/>
  <c r="R104"/>
  <c r="O104"/>
  <c r="P104"/>
  <c r="S104"/>
  <c r="T104"/>
  <c r="M105"/>
  <c r="Q105" s="1"/>
  <c r="N105"/>
  <c r="R105"/>
  <c r="O105"/>
  <c r="P105"/>
  <c r="S105"/>
  <c r="T105"/>
  <c r="M106"/>
  <c r="N106"/>
  <c r="R106" s="1"/>
  <c r="O106"/>
  <c r="P106"/>
  <c r="Q106"/>
  <c r="S106"/>
  <c r="T106"/>
  <c r="H5" i="22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71"/>
  <c r="H172"/>
  <c r="H173"/>
  <c r="H174"/>
  <c r="H175"/>
  <c r="H176"/>
  <c r="H177"/>
  <c r="H178"/>
  <c r="H179"/>
  <c r="H180"/>
  <c r="H181"/>
  <c r="H182"/>
  <c r="H183"/>
  <c r="H184"/>
  <c r="H185"/>
  <c r="H186"/>
  <c r="H187"/>
  <c r="H188"/>
  <c r="H189"/>
  <c r="H190"/>
  <c r="H191"/>
  <c r="H192"/>
  <c r="H193"/>
  <c r="H194"/>
  <c r="H195"/>
  <c r="H196"/>
  <c r="H197"/>
  <c r="H198"/>
  <c r="H199"/>
  <c r="H200"/>
  <c r="H201"/>
  <c r="H202"/>
  <c r="H203"/>
  <c r="H204"/>
  <c r="H205"/>
  <c r="H206"/>
  <c r="H207"/>
  <c r="H208"/>
  <c r="H209"/>
  <c r="H210"/>
  <c r="H21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H242"/>
  <c r="H243"/>
  <c r="H244"/>
  <c r="H245"/>
  <c r="H246"/>
  <c r="H247"/>
  <c r="H248"/>
  <c r="H249"/>
  <c r="H250"/>
  <c r="H251"/>
  <c r="H252"/>
  <c r="H253"/>
  <c r="H254"/>
  <c r="H255"/>
  <c r="H256"/>
  <c r="H257"/>
  <c r="H258"/>
  <c r="H259"/>
  <c r="H260"/>
  <c r="H261"/>
  <c r="H262"/>
  <c r="H263"/>
  <c r="H264"/>
  <c r="H265"/>
  <c r="H266"/>
  <c r="H267"/>
  <c r="H268"/>
  <c r="H269"/>
  <c r="H270"/>
  <c r="H271"/>
  <c r="H272"/>
  <c r="H273"/>
  <c r="H274"/>
  <c r="H275"/>
  <c r="H276"/>
  <c r="H277"/>
  <c r="H278"/>
  <c r="H279"/>
  <c r="H280"/>
  <c r="H281"/>
  <c r="H282"/>
  <c r="H283"/>
  <c r="H284"/>
  <c r="H285"/>
  <c r="H286"/>
  <c r="H287"/>
  <c r="H288"/>
  <c r="H289"/>
  <c r="H290"/>
  <c r="H291"/>
  <c r="H292"/>
  <c r="H293"/>
  <c r="H294"/>
  <c r="H295"/>
  <c r="H296"/>
  <c r="H297"/>
  <c r="H298"/>
  <c r="H299"/>
  <c r="H300"/>
  <c r="H301"/>
  <c r="H302"/>
  <c r="H303"/>
  <c r="H304"/>
  <c r="H305"/>
  <c r="H306"/>
  <c r="H307"/>
  <c r="H308"/>
  <c r="H309"/>
  <c r="H310"/>
  <c r="H311"/>
  <c r="H312"/>
  <c r="H313"/>
  <c r="H314"/>
  <c r="H315"/>
  <c r="H316"/>
  <c r="H317"/>
  <c r="H318"/>
  <c r="H319"/>
  <c r="H320"/>
  <c r="H321"/>
  <c r="H322"/>
  <c r="H323"/>
  <c r="H324"/>
  <c r="H325"/>
  <c r="H326"/>
  <c r="H327"/>
  <c r="H328"/>
  <c r="H329"/>
  <c r="H330"/>
  <c r="H331"/>
  <c r="H332"/>
  <c r="H333"/>
  <c r="H334"/>
  <c r="H335"/>
  <c r="H336"/>
  <c r="H337"/>
  <c r="H338"/>
  <c r="H339"/>
  <c r="H340"/>
  <c r="H341"/>
  <c r="H342"/>
  <c r="H343"/>
  <c r="H344"/>
  <c r="H345"/>
  <c r="H346"/>
  <c r="H347"/>
  <c r="H348"/>
  <c r="H349"/>
  <c r="H350"/>
  <c r="H351"/>
  <c r="H352"/>
  <c r="H353"/>
  <c r="H354"/>
  <c r="H355"/>
  <c r="H356"/>
  <c r="H357"/>
  <c r="H358"/>
  <c r="H359"/>
  <c r="H360"/>
  <c r="H361"/>
  <c r="H362"/>
  <c r="H363"/>
  <c r="H364"/>
  <c r="H365"/>
  <c r="H366"/>
  <c r="H367"/>
  <c r="H368"/>
  <c r="H369"/>
  <c r="H370"/>
  <c r="H371"/>
  <c r="H372"/>
  <c r="H373"/>
  <c r="H374"/>
  <c r="H375"/>
  <c r="H376"/>
  <c r="H377"/>
  <c r="H378"/>
  <c r="H379"/>
  <c r="H380"/>
  <c r="H381"/>
  <c r="H382"/>
  <c r="H383"/>
  <c r="H384"/>
  <c r="H385"/>
  <c r="H386"/>
  <c r="H387"/>
  <c r="H388"/>
  <c r="H389"/>
  <c r="H390"/>
  <c r="H391"/>
  <c r="H392"/>
  <c r="H393"/>
  <c r="H394"/>
  <c r="H395"/>
  <c r="H396"/>
  <c r="H397"/>
  <c r="H398"/>
  <c r="H399"/>
  <c r="H400"/>
  <c r="H401"/>
  <c r="H402"/>
  <c r="H403"/>
  <c r="H404"/>
  <c r="H405"/>
  <c r="H406"/>
  <c r="H407"/>
  <c r="H408"/>
  <c r="H409"/>
  <c r="H410"/>
  <c r="H411"/>
  <c r="H412"/>
  <c r="H413"/>
  <c r="H414"/>
  <c r="H415"/>
  <c r="H416"/>
  <c r="H417"/>
  <c r="H418"/>
  <c r="H419"/>
  <c r="H420"/>
  <c r="H421"/>
  <c r="H422"/>
  <c r="H423"/>
  <c r="H424"/>
  <c r="H425"/>
  <c r="H426"/>
  <c r="H427"/>
  <c r="H428"/>
  <c r="H429"/>
  <c r="H430"/>
  <c r="H431"/>
  <c r="H432"/>
  <c r="H433"/>
  <c r="H434"/>
  <c r="H435"/>
  <c r="H436"/>
  <c r="H437"/>
  <c r="H438"/>
  <c r="H439"/>
  <c r="H440"/>
  <c r="H441"/>
  <c r="H442"/>
  <c r="H443"/>
  <c r="H444"/>
  <c r="H445"/>
  <c r="H446"/>
  <c r="H447"/>
  <c r="H448"/>
  <c r="H449"/>
  <c r="H450"/>
  <c r="H451"/>
  <c r="H452"/>
  <c r="H453"/>
  <c r="H454"/>
  <c r="H455"/>
  <c r="H456"/>
  <c r="H457"/>
  <c r="H458"/>
  <c r="H459"/>
  <c r="H460"/>
  <c r="H461"/>
  <c r="H462"/>
  <c r="H463"/>
  <c r="H464"/>
  <c r="H465"/>
  <c r="H466"/>
  <c r="H467"/>
  <c r="H468"/>
  <c r="H469"/>
  <c r="H470"/>
  <c r="H471"/>
  <c r="H472"/>
  <c r="H473"/>
  <c r="H474"/>
  <c r="H475"/>
  <c r="H476"/>
  <c r="H477"/>
  <c r="H478"/>
  <c r="H479"/>
  <c r="H480"/>
  <c r="H481"/>
  <c r="H482"/>
  <c r="H483"/>
  <c r="H484"/>
  <c r="H485"/>
  <c r="H486"/>
  <c r="H487"/>
  <c r="H488"/>
  <c r="H489"/>
  <c r="H490"/>
  <c r="H491"/>
  <c r="H492"/>
  <c r="H493"/>
  <c r="H494"/>
  <c r="H495"/>
  <c r="H496"/>
  <c r="H497"/>
  <c r="H498"/>
  <c r="H499"/>
  <c r="H500"/>
  <c r="H501"/>
  <c r="H502"/>
  <c r="H503"/>
  <c r="H504"/>
  <c r="H505"/>
  <c r="H506"/>
  <c r="H507"/>
  <c r="H508"/>
  <c r="H509"/>
  <c r="H510"/>
  <c r="H511"/>
  <c r="H512"/>
  <c r="H513"/>
  <c r="H514"/>
  <c r="H515"/>
  <c r="H516"/>
  <c r="H517"/>
  <c r="H518"/>
  <c r="H519"/>
  <c r="H520"/>
  <c r="H521"/>
  <c r="H522"/>
  <c r="H523"/>
  <c r="H524"/>
  <c r="H525"/>
  <c r="H526"/>
  <c r="H527"/>
  <c r="H528"/>
  <c r="H529"/>
  <c r="H530"/>
  <c r="H531"/>
  <c r="H532"/>
  <c r="H533"/>
  <c r="H534"/>
  <c r="H535"/>
  <c r="H536"/>
  <c r="H537"/>
  <c r="H538"/>
  <c r="H539"/>
  <c r="H540"/>
  <c r="H541"/>
  <c r="H542"/>
  <c r="H543"/>
  <c r="H544"/>
  <c r="H545"/>
  <c r="H546"/>
  <c r="H547"/>
  <c r="H548"/>
  <c r="H549"/>
  <c r="H550"/>
  <c r="H551"/>
  <c r="H552"/>
  <c r="H553"/>
  <c r="H554"/>
  <c r="H555"/>
  <c r="H556"/>
  <c r="H557"/>
  <c r="H558"/>
  <c r="H559"/>
  <c r="H560"/>
  <c r="H561"/>
  <c r="H562"/>
  <c r="H563"/>
  <c r="H564"/>
  <c r="H565"/>
  <c r="H566"/>
  <c r="H567"/>
  <c r="H568"/>
  <c r="H569"/>
  <c r="H570"/>
  <c r="H571"/>
  <c r="H572"/>
  <c r="H573"/>
  <c r="H574"/>
  <c r="H575"/>
  <c r="H576"/>
  <c r="H577"/>
  <c r="H578"/>
  <c r="H579"/>
  <c r="H580"/>
  <c r="H581"/>
  <c r="H582"/>
  <c r="H583"/>
  <c r="H584"/>
  <c r="H585"/>
  <c r="H586"/>
  <c r="H587"/>
  <c r="H588"/>
  <c r="H589"/>
  <c r="H590"/>
  <c r="H591"/>
  <c r="H592"/>
  <c r="H593"/>
  <c r="H594"/>
  <c r="H595"/>
  <c r="H596"/>
  <c r="H597"/>
  <c r="H598"/>
  <c r="H599"/>
  <c r="H600"/>
  <c r="H601"/>
  <c r="H602"/>
  <c r="H603"/>
  <c r="H604"/>
  <c r="H605"/>
  <c r="H606"/>
  <c r="H607"/>
  <c r="H608"/>
  <c r="H609"/>
  <c r="H610"/>
  <c r="H611"/>
  <c r="H612"/>
  <c r="H613"/>
  <c r="H614"/>
  <c r="H615"/>
  <c r="H616"/>
  <c r="H617"/>
  <c r="H618"/>
  <c r="H619"/>
  <c r="H620"/>
  <c r="H621"/>
  <c r="H622"/>
  <c r="H623"/>
  <c r="H624"/>
  <c r="H625"/>
  <c r="H626"/>
  <c r="H627"/>
  <c r="H628"/>
  <c r="H629"/>
  <c r="H630"/>
  <c r="H631"/>
  <c r="H632"/>
  <c r="H633"/>
  <c r="H634"/>
  <c r="H635"/>
  <c r="H636"/>
  <c r="H637"/>
  <c r="H638"/>
  <c r="H639"/>
  <c r="H640"/>
  <c r="H641"/>
  <c r="H642"/>
  <c r="H643"/>
  <c r="H644"/>
  <c r="H645"/>
  <c r="H646"/>
  <c r="H647"/>
  <c r="H648"/>
  <c r="H649"/>
  <c r="H650"/>
  <c r="H651"/>
  <c r="H652"/>
  <c r="H653"/>
  <c r="H654"/>
  <c r="H655"/>
  <c r="H656"/>
  <c r="H657"/>
  <c r="H658"/>
  <c r="H659"/>
  <c r="H660"/>
  <c r="H661"/>
  <c r="H662"/>
  <c r="H663"/>
  <c r="H664"/>
  <c r="H665"/>
  <c r="H666"/>
  <c r="H667"/>
  <c r="H668"/>
  <c r="H669"/>
  <c r="H670"/>
  <c r="H671"/>
  <c r="H672"/>
  <c r="H673"/>
  <c r="H674"/>
  <c r="H675"/>
  <c r="H676"/>
  <c r="H677"/>
  <c r="H678"/>
  <c r="H679"/>
  <c r="H680"/>
  <c r="H681"/>
  <c r="H682"/>
  <c r="H683"/>
  <c r="H684"/>
  <c r="H685"/>
  <c r="H686"/>
  <c r="H687"/>
  <c r="H688"/>
  <c r="H689"/>
  <c r="H690"/>
  <c r="H691"/>
  <c r="H692"/>
  <c r="H693"/>
  <c r="H694"/>
  <c r="H695"/>
  <c r="H696"/>
  <c r="H697"/>
  <c r="H698"/>
  <c r="H699"/>
  <c r="H700"/>
  <c r="H701"/>
  <c r="H702"/>
  <c r="H703"/>
  <c r="H704"/>
  <c r="H705"/>
  <c r="H706"/>
  <c r="H707"/>
  <c r="H708"/>
  <c r="H709"/>
  <c r="H710"/>
  <c r="H711"/>
  <c r="H712"/>
  <c r="H713"/>
  <c r="H714"/>
  <c r="H715"/>
  <c r="H716"/>
  <c r="H717"/>
  <c r="H718"/>
  <c r="H719"/>
  <c r="H720"/>
  <c r="H721"/>
  <c r="H722"/>
  <c r="H723"/>
  <c r="H724"/>
  <c r="H725"/>
  <c r="H726"/>
  <c r="H727"/>
  <c r="H728"/>
  <c r="H729"/>
  <c r="H730"/>
  <c r="H731"/>
  <c r="H732"/>
  <c r="H733"/>
  <c r="H734"/>
  <c r="H735"/>
  <c r="H736"/>
  <c r="H737"/>
  <c r="H738"/>
  <c r="H739"/>
  <c r="H740"/>
  <c r="H741"/>
  <c r="H742"/>
  <c r="H743"/>
  <c r="H744"/>
  <c r="H745"/>
  <c r="H746"/>
  <c r="H747"/>
  <c r="H748"/>
  <c r="H749"/>
  <c r="H750"/>
  <c r="H751"/>
  <c r="H752"/>
  <c r="H753"/>
  <c r="H754"/>
  <c r="H755"/>
  <c r="H756"/>
  <c r="H757"/>
  <c r="H758"/>
  <c r="H759"/>
  <c r="H760"/>
  <c r="H761"/>
  <c r="H762"/>
  <c r="H763"/>
  <c r="H764"/>
  <c r="H765"/>
  <c r="H766"/>
  <c r="H767"/>
  <c r="H768"/>
  <c r="H769"/>
  <c r="H770"/>
  <c r="H771"/>
  <c r="H772"/>
  <c r="H773"/>
  <c r="H774"/>
  <c r="H775"/>
  <c r="H776"/>
  <c r="H777"/>
  <c r="H778"/>
  <c r="H779"/>
  <c r="H780"/>
  <c r="H781"/>
  <c r="H782"/>
  <c r="H783"/>
  <c r="H784"/>
  <c r="H785"/>
  <c r="H786"/>
  <c r="H787"/>
  <c r="H788"/>
  <c r="H789"/>
  <c r="H790"/>
  <c r="H791"/>
  <c r="H792"/>
  <c r="H793"/>
  <c r="H794"/>
  <c r="H795"/>
  <c r="H796"/>
  <c r="H797"/>
  <c r="H798"/>
  <c r="H799"/>
  <c r="H800"/>
  <c r="H801"/>
  <c r="H802"/>
  <c r="H803"/>
  <c r="H804"/>
  <c r="H805"/>
  <c r="H806"/>
  <c r="H807"/>
  <c r="H808"/>
  <c r="H809"/>
  <c r="H810"/>
  <c r="H811"/>
  <c r="H812"/>
  <c r="H813"/>
  <c r="H814"/>
  <c r="H815"/>
  <c r="H816"/>
  <c r="H817"/>
  <c r="H818"/>
  <c r="H819"/>
  <c r="H820"/>
  <c r="H821"/>
  <c r="H822"/>
  <c r="H823"/>
  <c r="H824"/>
  <c r="H825"/>
  <c r="H826"/>
  <c r="H827"/>
  <c r="H828"/>
  <c r="H829"/>
  <c r="H830"/>
  <c r="H831"/>
  <c r="H832"/>
  <c r="H833"/>
  <c r="H834"/>
  <c r="H835"/>
  <c r="H836"/>
  <c r="H837"/>
  <c r="H838"/>
  <c r="H839"/>
  <c r="H840"/>
  <c r="H841"/>
  <c r="H842"/>
  <c r="H843"/>
  <c r="H844"/>
  <c r="H845"/>
  <c r="H846"/>
  <c r="H847"/>
  <c r="H848"/>
  <c r="H849"/>
  <c r="H850"/>
  <c r="H851"/>
  <c r="H852"/>
  <c r="H853"/>
  <c r="H854"/>
  <c r="H855"/>
  <c r="H856"/>
  <c r="H857"/>
  <c r="H858"/>
  <c r="H859"/>
  <c r="H860"/>
  <c r="H861"/>
  <c r="H862"/>
  <c r="H863"/>
  <c r="H864"/>
  <c r="H865"/>
  <c r="H866"/>
  <c r="H867"/>
  <c r="H868"/>
  <c r="H869"/>
  <c r="H870"/>
  <c r="H871"/>
  <c r="H872"/>
  <c r="H873"/>
  <c r="H874"/>
  <c r="H875"/>
  <c r="H876"/>
  <c r="H877"/>
  <c r="H878"/>
  <c r="H879"/>
  <c r="H880"/>
  <c r="H881"/>
  <c r="H882"/>
  <c r="H883"/>
  <c r="H884"/>
  <c r="H885"/>
  <c r="H886"/>
  <c r="H887"/>
  <c r="H888"/>
  <c r="H889"/>
  <c r="H890"/>
  <c r="H891"/>
  <c r="H892"/>
  <c r="H893"/>
  <c r="H894"/>
  <c r="H895"/>
  <c r="H896"/>
  <c r="H897"/>
  <c r="H898"/>
  <c r="H899"/>
  <c r="H900"/>
  <c r="H901"/>
  <c r="H902"/>
  <c r="H903"/>
  <c r="H904"/>
  <c r="H905"/>
  <c r="H906"/>
  <c r="H907"/>
  <c r="H908"/>
  <c r="H909"/>
  <c r="H910"/>
  <c r="H911"/>
  <c r="H912"/>
  <c r="H913"/>
  <c r="H914"/>
  <c r="H915"/>
  <c r="H916"/>
  <c r="H917"/>
  <c r="H918"/>
  <c r="H919"/>
  <c r="H920"/>
  <c r="H921"/>
  <c r="H922"/>
  <c r="H923"/>
  <c r="H924"/>
  <c r="H925"/>
  <c r="H926"/>
  <c r="H927"/>
  <c r="H928"/>
  <c r="H929"/>
  <c r="H930"/>
  <c r="H931"/>
  <c r="H932"/>
  <c r="H933"/>
  <c r="H934"/>
  <c r="H935"/>
  <c r="H936"/>
  <c r="H937"/>
  <c r="H938"/>
  <c r="H939"/>
  <c r="H940"/>
  <c r="H941"/>
  <c r="H942"/>
  <c r="H943"/>
  <c r="H944"/>
  <c r="H945"/>
  <c r="H946"/>
  <c r="H947"/>
  <c r="H948"/>
  <c r="H949"/>
  <c r="H950"/>
  <c r="H951"/>
  <c r="H952"/>
  <c r="H953"/>
  <c r="H954"/>
  <c r="H955"/>
  <c r="H956"/>
  <c r="H957"/>
  <c r="H958"/>
  <c r="H959"/>
  <c r="H960"/>
  <c r="H961"/>
  <c r="H962"/>
  <c r="H963"/>
  <c r="H964"/>
  <c r="H965"/>
  <c r="H966"/>
  <c r="H967"/>
  <c r="H968"/>
  <c r="H969"/>
  <c r="H970"/>
  <c r="H971"/>
  <c r="H972"/>
  <c r="H973"/>
  <c r="H974"/>
  <c r="H975"/>
  <c r="H976"/>
  <c r="H977"/>
  <c r="H978"/>
  <c r="H979"/>
  <c r="H980"/>
  <c r="H981"/>
  <c r="H982"/>
  <c r="H983"/>
  <c r="H984"/>
  <c r="H985"/>
  <c r="H986"/>
  <c r="H987"/>
  <c r="H988"/>
  <c r="H989"/>
  <c r="H990"/>
  <c r="H991"/>
  <c r="H992"/>
  <c r="H993"/>
  <c r="H994"/>
  <c r="H995"/>
  <c r="H996"/>
  <c r="H997"/>
  <c r="H998"/>
  <c r="H999"/>
  <c r="H1000"/>
  <c r="H1001"/>
  <c r="H1002"/>
  <c r="H1003"/>
  <c r="H4"/>
  <c r="D122" i="14"/>
  <c r="B122"/>
  <c r="D121"/>
  <c r="B121"/>
  <c r="D120"/>
  <c r="B120"/>
  <c r="D119"/>
  <c r="B119"/>
  <c r="D118"/>
  <c r="B118"/>
  <c r="D117"/>
  <c r="B117"/>
  <c r="D116"/>
  <c r="B116"/>
  <c r="D115"/>
  <c r="N115"/>
  <c r="R115"/>
  <c r="B115"/>
  <c r="D114"/>
  <c r="N114"/>
  <c r="R114"/>
  <c r="B114"/>
  <c r="M113"/>
  <c r="Q113"/>
  <c r="D113"/>
  <c r="D123" s="1"/>
  <c r="N113"/>
  <c r="R113" s="1"/>
  <c r="B113"/>
  <c r="R123"/>
  <c r="D106" i="18"/>
  <c r="B106" i="14"/>
  <c r="D106"/>
  <c r="L112" i="18"/>
  <c r="M112" s="1"/>
  <c r="O113" i="14"/>
  <c r="O123" s="1"/>
  <c r="S113"/>
  <c r="K122" i="18"/>
  <c r="J122"/>
  <c r="I122"/>
  <c r="H122"/>
  <c r="G122"/>
  <c r="F122"/>
  <c r="D122"/>
  <c r="C122"/>
  <c r="L121"/>
  <c r="E121"/>
  <c r="L120"/>
  <c r="M120" s="1"/>
  <c r="E120"/>
  <c r="L119"/>
  <c r="E119"/>
  <c r="M119" s="1"/>
  <c r="L118"/>
  <c r="M118" s="1"/>
  <c r="E118"/>
  <c r="L117"/>
  <c r="E117"/>
  <c r="M117" s="1"/>
  <c r="L116"/>
  <c r="M116" s="1"/>
  <c r="E116"/>
  <c r="L115"/>
  <c r="E115"/>
  <c r="L114"/>
  <c r="O115" i="14"/>
  <c r="S115"/>
  <c r="T115"/>
  <c r="E114" i="18"/>
  <c r="M114" s="1"/>
  <c r="L113"/>
  <c r="O114" i="14"/>
  <c r="S114"/>
  <c r="T114"/>
  <c r="E113" i="18"/>
  <c r="E112"/>
  <c r="S123" i="14"/>
  <c r="T113"/>
  <c r="T123" s="1"/>
  <c r="P113"/>
  <c r="P115"/>
  <c r="M113" i="18"/>
  <c r="P114" i="14"/>
  <c r="M115" i="18"/>
  <c r="M121"/>
  <c r="M106"/>
  <c r="B15" i="14"/>
  <c r="B16"/>
  <c r="B17"/>
  <c r="B18"/>
  <c r="B19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66"/>
  <c r="B67"/>
  <c r="B68"/>
  <c r="B69"/>
  <c r="B70"/>
  <c r="B71"/>
  <c r="B72"/>
  <c r="B73"/>
  <c r="B74"/>
  <c r="B75"/>
  <c r="B76"/>
  <c r="B77"/>
  <c r="B78"/>
  <c r="B79"/>
  <c r="B80"/>
  <c r="B81"/>
  <c r="B82"/>
  <c r="B83"/>
  <c r="B84"/>
  <c r="B85"/>
  <c r="B86"/>
  <c r="B87"/>
  <c r="B88"/>
  <c r="B89"/>
  <c r="B90"/>
  <c r="B91"/>
  <c r="B92"/>
  <c r="B93"/>
  <c r="B94"/>
  <c r="B95"/>
  <c r="B96"/>
  <c r="B97"/>
  <c r="B98"/>
  <c r="B99"/>
  <c r="B100"/>
  <c r="B101"/>
  <c r="B102"/>
  <c r="B103"/>
  <c r="B104"/>
  <c r="B105"/>
  <c r="M7"/>
  <c r="Q7" s="1"/>
  <c r="T106" i="18"/>
  <c r="S106"/>
  <c r="R106"/>
  <c r="Q106"/>
  <c r="N106"/>
  <c r="E105"/>
  <c r="E104"/>
  <c r="E103"/>
  <c r="E102"/>
  <c r="E101"/>
  <c r="E100"/>
  <c r="E99"/>
  <c r="E98"/>
  <c r="V98" s="1"/>
  <c r="E97"/>
  <c r="E96"/>
  <c r="E95"/>
  <c r="E94"/>
  <c r="V94" s="1"/>
  <c r="E93"/>
  <c r="E92"/>
  <c r="E91"/>
  <c r="E90"/>
  <c r="V90" s="1"/>
  <c r="E89"/>
  <c r="E88"/>
  <c r="E87"/>
  <c r="E86"/>
  <c r="V86" s="1"/>
  <c r="E85"/>
  <c r="E84"/>
  <c r="E83"/>
  <c r="E82"/>
  <c r="V82" s="1"/>
  <c r="E81"/>
  <c r="E80"/>
  <c r="E79"/>
  <c r="E78"/>
  <c r="V78" s="1"/>
  <c r="E77"/>
  <c r="E76"/>
  <c r="E75"/>
  <c r="E74"/>
  <c r="V74" s="1"/>
  <c r="E73"/>
  <c r="E72"/>
  <c r="E71"/>
  <c r="E70"/>
  <c r="V70" s="1"/>
  <c r="E69"/>
  <c r="E68"/>
  <c r="E67"/>
  <c r="E66"/>
  <c r="V66" s="1"/>
  <c r="E65"/>
  <c r="E64"/>
  <c r="E63"/>
  <c r="E62"/>
  <c r="V62" s="1"/>
  <c r="E61"/>
  <c r="E60"/>
  <c r="E59"/>
  <c r="E58"/>
  <c r="V58" s="1"/>
  <c r="E57"/>
  <c r="E56"/>
  <c r="E55"/>
  <c r="E54"/>
  <c r="E53"/>
  <c r="E52"/>
  <c r="E51"/>
  <c r="E50"/>
  <c r="V50" s="1"/>
  <c r="E49"/>
  <c r="E48"/>
  <c r="E47"/>
  <c r="E46"/>
  <c r="V46" s="1"/>
  <c r="E45"/>
  <c r="E44"/>
  <c r="E43"/>
  <c r="E42"/>
  <c r="E41"/>
  <c r="E40"/>
  <c r="E39"/>
  <c r="E38"/>
  <c r="V38" s="1"/>
  <c r="P39" i="14" s="1"/>
  <c r="E37" i="18"/>
  <c r="E36"/>
  <c r="E35"/>
  <c r="E34"/>
  <c r="V34" s="1"/>
  <c r="E33"/>
  <c r="E32"/>
  <c r="E31"/>
  <c r="E30"/>
  <c r="V30" s="1"/>
  <c r="E29"/>
  <c r="E28"/>
  <c r="E27"/>
  <c r="E26"/>
  <c r="V26" s="1"/>
  <c r="E25"/>
  <c r="E24"/>
  <c r="E23"/>
  <c r="E22"/>
  <c r="V22" s="1"/>
  <c r="E21"/>
  <c r="D137"/>
  <c r="G49" i="8"/>
  <c r="G50"/>
  <c r="G51"/>
  <c r="G52"/>
  <c r="G53"/>
  <c r="G54"/>
  <c r="G55"/>
  <c r="G56"/>
  <c r="G57"/>
  <c r="G58"/>
  <c r="G59"/>
  <c r="G60"/>
  <c r="G61"/>
  <c r="G62"/>
  <c r="G63"/>
  <c r="G64"/>
  <c r="G65"/>
  <c r="G66"/>
  <c r="G67"/>
  <c r="G68"/>
  <c r="G69"/>
  <c r="G70"/>
  <c r="G71"/>
  <c r="G72"/>
  <c r="G73"/>
  <c r="G74"/>
  <c r="G75"/>
  <c r="G76"/>
  <c r="G77"/>
  <c r="G78"/>
  <c r="G79"/>
  <c r="G80"/>
  <c r="G81"/>
  <c r="G82"/>
  <c r="G83"/>
  <c r="G84"/>
  <c r="G85"/>
  <c r="G86"/>
  <c r="G87"/>
  <c r="G88"/>
  <c r="G89"/>
  <c r="G90"/>
  <c r="G91"/>
  <c r="G92"/>
  <c r="G93"/>
  <c r="G94"/>
  <c r="G95"/>
  <c r="G96"/>
  <c r="G97"/>
  <c r="G98"/>
  <c r="G99"/>
  <c r="G100"/>
  <c r="G101"/>
  <c r="G102"/>
  <c r="G103"/>
  <c r="F104"/>
  <c r="D7" i="14"/>
  <c r="D8"/>
  <c r="D107" s="1"/>
  <c r="D9"/>
  <c r="D10"/>
  <c r="D11"/>
  <c r="D12"/>
  <c r="D13"/>
  <c r="D14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S39" s="1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U107"/>
  <c r="V107"/>
  <c r="W107"/>
  <c r="U6" i="18"/>
  <c r="O7" i="14" s="1"/>
  <c r="S7" s="1"/>
  <c r="U8" i="18"/>
  <c r="O9" i="14" s="1"/>
  <c r="S9" s="1"/>
  <c r="U9" i="18"/>
  <c r="O10" i="14" s="1"/>
  <c r="U19" i="18"/>
  <c r="U20"/>
  <c r="U21"/>
  <c r="U22"/>
  <c r="U23"/>
  <c r="U24"/>
  <c r="U25"/>
  <c r="U26"/>
  <c r="U27"/>
  <c r="U28"/>
  <c r="U29"/>
  <c r="U30"/>
  <c r="U31"/>
  <c r="U32"/>
  <c r="U33"/>
  <c r="U34"/>
  <c r="U35"/>
  <c r="U36"/>
  <c r="U37"/>
  <c r="V37" s="1"/>
  <c r="U38"/>
  <c r="U39"/>
  <c r="U40"/>
  <c r="U41"/>
  <c r="U42"/>
  <c r="U43"/>
  <c r="U44"/>
  <c r="U45"/>
  <c r="U46"/>
  <c r="U47"/>
  <c r="U48"/>
  <c r="U49"/>
  <c r="V49" s="1"/>
  <c r="U50"/>
  <c r="U51"/>
  <c r="U52"/>
  <c r="U53"/>
  <c r="U54"/>
  <c r="U55"/>
  <c r="U56"/>
  <c r="U57"/>
  <c r="U58"/>
  <c r="U59"/>
  <c r="V59" s="1"/>
  <c r="U60"/>
  <c r="U61"/>
  <c r="U62"/>
  <c r="U63"/>
  <c r="U64"/>
  <c r="U65"/>
  <c r="U66"/>
  <c r="U67"/>
  <c r="V67" s="1"/>
  <c r="U68"/>
  <c r="U69"/>
  <c r="U70"/>
  <c r="U71"/>
  <c r="V71" s="1"/>
  <c r="U72"/>
  <c r="U73"/>
  <c r="U74"/>
  <c r="U75"/>
  <c r="V75" s="1"/>
  <c r="U76"/>
  <c r="U77"/>
  <c r="U78"/>
  <c r="U79"/>
  <c r="V79" s="1"/>
  <c r="U80"/>
  <c r="U81"/>
  <c r="U82"/>
  <c r="U83"/>
  <c r="U84"/>
  <c r="U85"/>
  <c r="U86"/>
  <c r="U87"/>
  <c r="U88"/>
  <c r="U89"/>
  <c r="U90"/>
  <c r="U91"/>
  <c r="V91" s="1"/>
  <c r="U92"/>
  <c r="U93"/>
  <c r="U94"/>
  <c r="U95"/>
  <c r="U96"/>
  <c r="U97"/>
  <c r="U98"/>
  <c r="U99"/>
  <c r="V99" s="1"/>
  <c r="U100"/>
  <c r="U101"/>
  <c r="U102"/>
  <c r="U103"/>
  <c r="V103" s="1"/>
  <c r="U104"/>
  <c r="U105"/>
  <c r="A2" i="17"/>
  <c r="A1" i="8" s="1"/>
  <c r="C3" i="4"/>
  <c r="D3"/>
  <c r="E3"/>
  <c r="F3"/>
  <c r="G3"/>
  <c r="H3"/>
  <c r="I3"/>
  <c r="J3"/>
  <c r="K3"/>
  <c r="L3"/>
  <c r="M3"/>
  <c r="O3"/>
  <c r="P3"/>
  <c r="Q3"/>
  <c r="R3"/>
  <c r="S3"/>
  <c r="T3"/>
  <c r="U3"/>
  <c r="V3"/>
  <c r="W3"/>
  <c r="X3"/>
  <c r="Y3"/>
  <c r="Z3"/>
  <c r="V42" i="18"/>
  <c r="V31"/>
  <c r="V39"/>
  <c r="V83"/>
  <c r="V54"/>
  <c r="V28"/>
  <c r="V102"/>
  <c r="V60"/>
  <c r="V55"/>
  <c r="V51"/>
  <c r="V43"/>
  <c r="V35"/>
  <c r="V27"/>
  <c r="V95"/>
  <c r="V87"/>
  <c r="V23"/>
  <c r="V21"/>
  <c r="X44" i="17" a="1"/>
  <c r="R31" a="1"/>
  <c r="Z21" a="1"/>
  <c r="F43" a="1"/>
  <c r="L41" a="1"/>
  <c r="Y21" a="1"/>
  <c r="P20" a="1"/>
  <c r="Z13" a="1"/>
  <c r="V21" a="1"/>
  <c r="G40" a="1"/>
  <c r="G13" a="1"/>
  <c r="E20" a="1"/>
  <c r="W43" a="1"/>
  <c r="F31" a="1"/>
  <c r="Q20" a="1"/>
  <c r="L21" a="1"/>
  <c r="X20" a="1"/>
  <c r="G20" a="1"/>
  <c r="C13" a="1"/>
  <c r="F13" a="1"/>
  <c r="H20" a="1"/>
  <c r="X31" a="1"/>
  <c r="C44" a="1"/>
  <c r="N21" a="1"/>
  <c r="P44" a="1"/>
  <c r="Y31" a="1"/>
  <c r="D20" a="1"/>
  <c r="K40" a="1"/>
  <c r="Y20" a="1"/>
  <c r="Z43" a="1"/>
  <c r="O40" a="1"/>
  <c r="M20" a="1"/>
  <c r="L44" a="1"/>
  <c r="T40" a="1"/>
  <c r="T31" a="1"/>
  <c r="I21" a="1"/>
  <c r="O44" a="1"/>
  <c r="K44" a="1"/>
  <c r="W40" a="1"/>
  <c r="O31" a="1"/>
  <c r="I31" a="1"/>
  <c r="K20" a="1"/>
  <c r="U31" a="1"/>
  <c r="M21" a="1"/>
  <c r="T21" a="1"/>
  <c r="L40" a="1"/>
  <c r="R20" a="1"/>
  <c r="Q31" a="1"/>
  <c r="M41" a="1"/>
  <c r="H41" a="1"/>
  <c r="V20" a="1"/>
  <c r="D31" a="1"/>
  <c r="E31" a="1"/>
  <c r="S13" a="1"/>
  <c r="E41" a="1"/>
  <c r="H40" a="1"/>
  <c r="W31" a="1"/>
  <c r="C31" a="1"/>
  <c r="E13" a="1"/>
  <c r="T13" a="1"/>
  <c r="J20" a="1"/>
  <c r="O20" a="1"/>
  <c r="S21" a="1"/>
  <c r="P13" a="1"/>
  <c r="U21" a="1"/>
  <c r="X13" a="1"/>
  <c r="W20" a="1"/>
  <c r="S40" a="1"/>
  <c r="C21" a="1"/>
  <c r="M13" a="1"/>
  <c r="P40" a="1"/>
  <c r="S20" a="1"/>
  <c r="M31" a="1"/>
  <c r="P41" a="1"/>
  <c r="G21" a="1"/>
  <c r="D13" a="1"/>
  <c r="S31" a="1"/>
  <c r="R21" a="1"/>
  <c r="I20" a="1"/>
  <c r="X40" a="1"/>
  <c r="H13" a="1"/>
  <c r="I41" a="1"/>
  <c r="R13" a="1"/>
  <c r="E21" a="1"/>
  <c r="Z20" a="1"/>
  <c r="N43" a="1"/>
  <c r="K31" a="1"/>
  <c r="O21" a="1"/>
  <c r="J31" a="1"/>
  <c r="W13" a="1"/>
  <c r="G44" a="1"/>
  <c r="T44" a="1"/>
  <c r="K13" a="1"/>
  <c r="J21" a="1"/>
  <c r="V43" a="1"/>
  <c r="H44" a="1"/>
  <c r="Y41" a="1"/>
  <c r="Q13" a="1"/>
  <c r="O43" a="1"/>
  <c r="Y13" a="1"/>
  <c r="S44" a="1"/>
  <c r="C20" a="1"/>
  <c r="Q21" a="1"/>
  <c r="V31" a="1"/>
  <c r="X41" a="1"/>
  <c r="K43" a="1"/>
  <c r="H21" a="1"/>
  <c r="C43" a="1"/>
  <c r="U20" a="1"/>
  <c r="H31" a="1"/>
  <c r="X21" a="1"/>
  <c r="Q41" a="1"/>
  <c r="O13" a="1"/>
  <c r="V13" a="1"/>
  <c r="P31" a="1"/>
  <c r="N13" a="1"/>
  <c r="J43" a="1"/>
  <c r="L20" a="1"/>
  <c r="S43" a="1"/>
  <c r="G31" a="1"/>
  <c r="D21" a="1"/>
  <c r="R43" a="1"/>
  <c r="U41" a="1"/>
  <c r="N20" a="1"/>
  <c r="L31" a="1"/>
  <c r="U13" a="1"/>
  <c r="F21" a="1"/>
  <c r="F20" a="1"/>
  <c r="N31" a="1"/>
  <c r="D41" a="1"/>
  <c r="L13" a="1"/>
  <c r="K21" a="1"/>
  <c r="I13" a="1"/>
  <c r="P21" a="1"/>
  <c r="D44" a="1"/>
  <c r="T20" a="1"/>
  <c r="T41" a="1"/>
  <c r="Z31" a="1"/>
  <c r="G43" a="1"/>
  <c r="W21" a="1"/>
  <c r="W44" a="1"/>
  <c r="J13" a="1"/>
  <c r="M122" i="18" l="1"/>
  <c r="V32"/>
  <c r="V40"/>
  <c r="V88"/>
  <c r="L122"/>
  <c r="E122"/>
  <c r="N123" i="14"/>
  <c r="M123"/>
  <c r="Q114"/>
  <c r="Q123" s="1"/>
  <c r="V81" i="18"/>
  <c r="V53"/>
  <c r="V41"/>
  <c r="V29"/>
  <c r="V104"/>
  <c r="V100"/>
  <c r="V96"/>
  <c r="V92"/>
  <c r="V84"/>
  <c r="V76"/>
  <c r="V72"/>
  <c r="V68"/>
  <c r="V64"/>
  <c r="V47"/>
  <c r="V63"/>
  <c r="P123" i="14"/>
  <c r="V19" i="18"/>
  <c r="S10" i="14"/>
  <c r="V61" i="18"/>
  <c r="V69"/>
  <c r="V73"/>
  <c r="V77"/>
  <c r="V85"/>
  <c r="V89"/>
  <c r="V93"/>
  <c r="V97"/>
  <c r="V101"/>
  <c r="V105"/>
  <c r="O10"/>
  <c r="U10"/>
  <c r="O11" i="14" s="1"/>
  <c r="S11" s="1"/>
  <c r="U7" i="18"/>
  <c r="O8" i="14" s="1"/>
  <c r="S8" s="1"/>
  <c r="T39"/>
  <c r="E106" i="18"/>
  <c r="U16"/>
  <c r="O17" i="14" s="1"/>
  <c r="S17" s="1"/>
  <c r="U12" i="18"/>
  <c r="O13" i="14" s="1"/>
  <c r="S13" s="1"/>
  <c r="U14" i="18"/>
  <c r="O15" i="14" s="1"/>
  <c r="S15" s="1"/>
  <c r="U17" i="18"/>
  <c r="O18" i="14" s="1"/>
  <c r="S18" s="1"/>
  <c r="U13" i="18"/>
  <c r="O14" i="14" s="1"/>
  <c r="S14" s="1"/>
  <c r="U18" i="18"/>
  <c r="U15"/>
  <c r="O16" i="14"/>
  <c r="S16" s="1"/>
  <c r="M107"/>
  <c r="M113" i="17"/>
  <c r="Y122"/>
  <c r="D20" i="21"/>
  <c r="C14"/>
  <c r="D11" s="1"/>
  <c r="AA65" i="17"/>
  <c r="G108"/>
  <c r="G16" i="4" s="1"/>
  <c r="W108" i="17"/>
  <c r="W16" i="4" s="1"/>
  <c r="Q107" i="14"/>
  <c r="V57" i="18"/>
  <c r="R108" i="17"/>
  <c r="R16" i="4" s="1"/>
  <c r="O108" i="17"/>
  <c r="O16" i="4" s="1"/>
  <c r="C108" i="17"/>
  <c r="C16" i="4" s="1"/>
  <c r="AA81" i="17"/>
  <c r="AA49"/>
  <c r="V108"/>
  <c r="V16" i="4" s="1"/>
  <c r="AA85" i="17"/>
  <c r="AA69"/>
  <c r="AA84"/>
  <c r="AA61"/>
  <c r="AA77"/>
  <c r="AA57"/>
  <c r="P108"/>
  <c r="P16" i="4" s="1"/>
  <c r="AA73" i="17"/>
  <c r="AA53"/>
  <c r="AA105"/>
  <c r="AA101"/>
  <c r="AA97"/>
  <c r="AA93"/>
  <c r="AA89"/>
  <c r="S108"/>
  <c r="S16" i="4" s="1"/>
  <c r="AA83" i="17"/>
  <c r="AA72"/>
  <c r="AA70"/>
  <c r="AA67"/>
  <c r="AA56"/>
  <c r="AA54"/>
  <c r="AA51"/>
  <c r="M108"/>
  <c r="M16" i="4" s="1"/>
  <c r="AA103" i="17"/>
  <c r="AA100"/>
  <c r="AA95"/>
  <c r="X108"/>
  <c r="X16" i="4" s="1"/>
  <c r="T108" i="17"/>
  <c r="T16" i="4" s="1"/>
  <c r="H108" i="17"/>
  <c r="H16" i="4" s="1"/>
  <c r="AA88" i="17"/>
  <c r="AA87"/>
  <c r="AA76"/>
  <c r="AA74"/>
  <c r="AA71"/>
  <c r="AA60"/>
  <c r="AA58"/>
  <c r="AA55"/>
  <c r="L108"/>
  <c r="L16" i="4" s="1"/>
  <c r="AA91" i="17"/>
  <c r="AA106"/>
  <c r="I108"/>
  <c r="I16" i="4" s="1"/>
  <c r="E108" i="17"/>
  <c r="E16" i="4" s="1"/>
  <c r="Y108" i="17"/>
  <c r="Y16" i="4" s="1"/>
  <c r="U108" i="17"/>
  <c r="U16" i="4" s="1"/>
  <c r="Q108" i="17"/>
  <c r="Q16" i="4" s="1"/>
  <c r="AA86" i="17"/>
  <c r="AA80"/>
  <c r="AA78"/>
  <c r="AA75"/>
  <c r="AA64"/>
  <c r="AA62"/>
  <c r="AA59"/>
  <c r="AA48"/>
  <c r="K108"/>
  <c r="K16" i="4" s="1"/>
  <c r="N108" i="17"/>
  <c r="N16" i="4" s="1"/>
  <c r="AA104" i="17"/>
  <c r="AA99"/>
  <c r="AA96"/>
  <c r="AA92"/>
  <c r="AA102"/>
  <c r="AA98"/>
  <c r="J108"/>
  <c r="J16" i="4" s="1"/>
  <c r="F108" i="17"/>
  <c r="F16" i="4" s="1"/>
  <c r="AA90" i="17"/>
  <c r="AA82"/>
  <c r="AA79"/>
  <c r="AA68"/>
  <c r="AA66"/>
  <c r="AA63"/>
  <c r="AA52"/>
  <c r="AA50"/>
  <c r="AA107"/>
  <c r="A1" i="18"/>
  <c r="D108" i="17"/>
  <c r="D16" i="4" s="1"/>
  <c r="AA94" i="17"/>
  <c r="X122"/>
  <c r="T122"/>
  <c r="P122"/>
  <c r="H122"/>
  <c r="D122"/>
  <c r="Y121"/>
  <c r="U121"/>
  <c r="Q121"/>
  <c r="I121"/>
  <c r="E121"/>
  <c r="Z120"/>
  <c r="V120"/>
  <c r="R120"/>
  <c r="J120"/>
  <c r="F120"/>
  <c r="W119"/>
  <c r="S119"/>
  <c r="O119"/>
  <c r="G119"/>
  <c r="C119"/>
  <c r="X118"/>
  <c r="T118"/>
  <c r="P118"/>
  <c r="H118"/>
  <c r="D118"/>
  <c r="Y117"/>
  <c r="U117"/>
  <c r="P117"/>
  <c r="H117"/>
  <c r="D117"/>
  <c r="Y116"/>
  <c r="U116"/>
  <c r="Q116"/>
  <c r="I116"/>
  <c r="E116"/>
  <c r="Z115"/>
  <c r="V115"/>
  <c r="R115"/>
  <c r="J115"/>
  <c r="F115"/>
  <c r="W114"/>
  <c r="S114"/>
  <c r="O114"/>
  <c r="G114"/>
  <c r="C114"/>
  <c r="X113"/>
  <c r="T113"/>
  <c r="P113"/>
  <c r="H113"/>
  <c r="D113"/>
  <c r="Y112"/>
  <c r="U112"/>
  <c r="Q112"/>
  <c r="I112"/>
  <c r="E112"/>
  <c r="Z111"/>
  <c r="V111"/>
  <c r="R111"/>
  <c r="J111"/>
  <c r="F111"/>
  <c r="W110"/>
  <c r="S110"/>
  <c r="O110"/>
  <c r="G110"/>
  <c r="C110"/>
  <c r="L119"/>
  <c r="L115"/>
  <c r="L111"/>
  <c r="K120"/>
  <c r="K116"/>
  <c r="K112"/>
  <c r="N121"/>
  <c r="N117"/>
  <c r="N113"/>
  <c r="M122"/>
  <c r="M118"/>
  <c r="M114"/>
  <c r="M110"/>
  <c r="U122"/>
  <c r="Q122"/>
  <c r="I122"/>
  <c r="E122"/>
  <c r="Z121"/>
  <c r="V121"/>
  <c r="R121"/>
  <c r="J121"/>
  <c r="F121"/>
  <c r="W120"/>
  <c r="S120"/>
  <c r="O120"/>
  <c r="G120"/>
  <c r="C120"/>
  <c r="X119"/>
  <c r="T119"/>
  <c r="P119"/>
  <c r="H119"/>
  <c r="D119"/>
  <c r="Y118"/>
  <c r="U118"/>
  <c r="Q118"/>
  <c r="I118"/>
  <c r="E118"/>
  <c r="Z117"/>
  <c r="V117"/>
  <c r="Q117"/>
  <c r="I117"/>
  <c r="E117"/>
  <c r="Z116"/>
  <c r="V116"/>
  <c r="R116"/>
  <c r="J116"/>
  <c r="F116"/>
  <c r="W115"/>
  <c r="S115"/>
  <c r="O115"/>
  <c r="G115"/>
  <c r="C115"/>
  <c r="X114"/>
  <c r="T114"/>
  <c r="P114"/>
  <c r="H114"/>
  <c r="D114"/>
  <c r="Y113"/>
  <c r="U113"/>
  <c r="Q113"/>
  <c r="I113"/>
  <c r="E113"/>
  <c r="Z112"/>
  <c r="V112"/>
  <c r="R112"/>
  <c r="J112"/>
  <c r="F112"/>
  <c r="W111"/>
  <c r="S111"/>
  <c r="O111"/>
  <c r="G111"/>
  <c r="C111"/>
  <c r="X110"/>
  <c r="T110"/>
  <c r="P110"/>
  <c r="H110"/>
  <c r="D110"/>
  <c r="L120"/>
  <c r="L116"/>
  <c r="L112"/>
  <c r="K121"/>
  <c r="K117"/>
  <c r="K113"/>
  <c r="N122"/>
  <c r="N118"/>
  <c r="N114"/>
  <c r="N110"/>
  <c r="M119"/>
  <c r="M115"/>
  <c r="M111"/>
  <c r="G104" i="8"/>
  <c r="Z122" i="17"/>
  <c r="V122"/>
  <c r="R122"/>
  <c r="J122"/>
  <c r="F122"/>
  <c r="W121"/>
  <c r="S121"/>
  <c r="O121"/>
  <c r="G121"/>
  <c r="C121"/>
  <c r="X120"/>
  <c r="T120"/>
  <c r="P120"/>
  <c r="H120"/>
  <c r="D120"/>
  <c r="Y119"/>
  <c r="U119"/>
  <c r="Q119"/>
  <c r="I119"/>
  <c r="E119"/>
  <c r="Z118"/>
  <c r="V118"/>
  <c r="R118"/>
  <c r="J118"/>
  <c r="F118"/>
  <c r="W117"/>
  <c r="R117"/>
  <c r="J117"/>
  <c r="F117"/>
  <c r="W116"/>
  <c r="S116"/>
  <c r="O116"/>
  <c r="G116"/>
  <c r="C116"/>
  <c r="X115"/>
  <c r="T115"/>
  <c r="P115"/>
  <c r="H115"/>
  <c r="D115"/>
  <c r="Y114"/>
  <c r="U114"/>
  <c r="Q114"/>
  <c r="I114"/>
  <c r="E114"/>
  <c r="Z113"/>
  <c r="V113"/>
  <c r="R113"/>
  <c r="J113"/>
  <c r="F113"/>
  <c r="W112"/>
  <c r="S112"/>
  <c r="O112"/>
  <c r="G112"/>
  <c r="C112"/>
  <c r="X111"/>
  <c r="T111"/>
  <c r="P111"/>
  <c r="H111"/>
  <c r="D111"/>
  <c r="Y110"/>
  <c r="U110"/>
  <c r="Q110"/>
  <c r="I110"/>
  <c r="E110"/>
  <c r="L121"/>
  <c r="L117"/>
  <c r="L113"/>
  <c r="K122"/>
  <c r="K118"/>
  <c r="K114"/>
  <c r="K110"/>
  <c r="N119"/>
  <c r="N115"/>
  <c r="N111"/>
  <c r="M120"/>
  <c r="M116"/>
  <c r="M112"/>
  <c r="W122"/>
  <c r="S122"/>
  <c r="O122"/>
  <c r="G122"/>
  <c r="C122"/>
  <c r="X121"/>
  <c r="T121"/>
  <c r="P121"/>
  <c r="H121"/>
  <c r="D121"/>
  <c r="Y120"/>
  <c r="U120"/>
  <c r="Q120"/>
  <c r="I120"/>
  <c r="E120"/>
  <c r="Z119"/>
  <c r="V119"/>
  <c r="R119"/>
  <c r="J119"/>
  <c r="F119"/>
  <c r="W118"/>
  <c r="S118"/>
  <c r="O118"/>
  <c r="G118"/>
  <c r="C118"/>
  <c r="X117"/>
  <c r="S117"/>
  <c r="O117"/>
  <c r="G117"/>
  <c r="C117"/>
  <c r="X116"/>
  <c r="T116"/>
  <c r="P116"/>
  <c r="H116"/>
  <c r="D116"/>
  <c r="Y115"/>
  <c r="U115"/>
  <c r="Q115"/>
  <c r="I115"/>
  <c r="E115"/>
  <c r="Z114"/>
  <c r="V114"/>
  <c r="R114"/>
  <c r="J114"/>
  <c r="F114"/>
  <c r="W113"/>
  <c r="S113"/>
  <c r="O113"/>
  <c r="G113"/>
  <c r="C113"/>
  <c r="X112"/>
  <c r="T112"/>
  <c r="P112"/>
  <c r="H112"/>
  <c r="D112"/>
  <c r="Y111"/>
  <c r="U111"/>
  <c r="Q111"/>
  <c r="I111"/>
  <c r="E111"/>
  <c r="Z110"/>
  <c r="V110"/>
  <c r="R110"/>
  <c r="J110"/>
  <c r="F110"/>
  <c r="L122"/>
  <c r="L118"/>
  <c r="L114"/>
  <c r="L110"/>
  <c r="K119"/>
  <c r="K115"/>
  <c r="K111"/>
  <c r="N120"/>
  <c r="N116"/>
  <c r="N112"/>
  <c r="M121"/>
  <c r="M117"/>
  <c r="S21"/>
  <c r="G21"/>
  <c r="M21"/>
  <c r="Z13"/>
  <c r="X40"/>
  <c r="W43"/>
  <c r="W31"/>
  <c r="V20"/>
  <c r="V22" s="1"/>
  <c r="V12" i="4" s="1"/>
  <c r="U41" i="17"/>
  <c r="T44"/>
  <c r="R13"/>
  <c r="P40"/>
  <c r="O43"/>
  <c r="O31"/>
  <c r="N20"/>
  <c r="N22" s="1"/>
  <c r="N12" i="4" s="1"/>
  <c r="M41" i="17"/>
  <c r="L44"/>
  <c r="J13"/>
  <c r="H40"/>
  <c r="G43"/>
  <c r="G31"/>
  <c r="F20"/>
  <c r="F22" s="1"/>
  <c r="F12" i="4" s="1"/>
  <c r="E41" i="17"/>
  <c r="D44"/>
  <c r="T21"/>
  <c r="H21"/>
  <c r="Z43"/>
  <c r="Y20"/>
  <c r="Y22" s="1"/>
  <c r="Y12" i="4" s="1"/>
  <c r="X41" i="17"/>
  <c r="W44"/>
  <c r="U13"/>
  <c r="S40"/>
  <c r="R43"/>
  <c r="R31"/>
  <c r="Q20"/>
  <c r="Q22" s="1"/>
  <c r="Q12" i="4" s="1"/>
  <c r="P41" i="17"/>
  <c r="O44"/>
  <c r="M13"/>
  <c r="K40"/>
  <c r="J43"/>
  <c r="J31"/>
  <c r="I20"/>
  <c r="I22" s="1"/>
  <c r="I12" i="4" s="1"/>
  <c r="H41" i="17"/>
  <c r="G44"/>
  <c r="E13"/>
  <c r="C43"/>
  <c r="C13"/>
  <c r="Z31"/>
  <c r="W21"/>
  <c r="O21"/>
  <c r="D21"/>
  <c r="L21"/>
  <c r="Z20"/>
  <c r="Z22" s="1"/>
  <c r="Z12" i="4" s="1"/>
  <c r="Y41" i="17"/>
  <c r="X44"/>
  <c r="V13"/>
  <c r="T40"/>
  <c r="S43"/>
  <c r="S31"/>
  <c r="R20"/>
  <c r="R22" s="1"/>
  <c r="R12" i="4" s="1"/>
  <c r="Q41" i="17"/>
  <c r="P44"/>
  <c r="N13"/>
  <c r="L40"/>
  <c r="K43"/>
  <c r="K31"/>
  <c r="J20"/>
  <c r="J22" s="1"/>
  <c r="J12" i="4" s="1"/>
  <c r="I41" i="17"/>
  <c r="H44"/>
  <c r="F13"/>
  <c r="X21"/>
  <c r="P21"/>
  <c r="Y13"/>
  <c r="W40"/>
  <c r="V43"/>
  <c r="V31"/>
  <c r="U20"/>
  <c r="U22" s="1"/>
  <c r="U12" i="4" s="1"/>
  <c r="T41" i="17"/>
  <c r="S44"/>
  <c r="Q13"/>
  <c r="O40"/>
  <c r="N43"/>
  <c r="N31"/>
  <c r="M20"/>
  <c r="M22" s="1"/>
  <c r="M12" i="4" s="1"/>
  <c r="L41" i="17"/>
  <c r="K44"/>
  <c r="I13"/>
  <c r="G40"/>
  <c r="F43"/>
  <c r="F31"/>
  <c r="E20"/>
  <c r="E22" s="1"/>
  <c r="E12" i="4" s="1"/>
  <c r="D41" i="17"/>
  <c r="C44"/>
  <c r="C20"/>
  <c r="Y21"/>
  <c r="U21"/>
  <c r="Q21"/>
  <c r="I21"/>
  <c r="E21"/>
  <c r="C21"/>
  <c r="N21"/>
  <c r="Y31"/>
  <c r="X20"/>
  <c r="X22" s="1"/>
  <c r="X12" i="4" s="1"/>
  <c r="X13" i="17"/>
  <c r="U31"/>
  <c r="T20"/>
  <c r="T22" s="1"/>
  <c r="T12" i="4" s="1"/>
  <c r="T13" i="17"/>
  <c r="Q31"/>
  <c r="P20"/>
  <c r="P22" s="1"/>
  <c r="P12" i="4" s="1"/>
  <c r="P13" i="17"/>
  <c r="M31"/>
  <c r="L20"/>
  <c r="L22" s="1"/>
  <c r="L12" i="4" s="1"/>
  <c r="L13" i="17"/>
  <c r="I31"/>
  <c r="H20"/>
  <c r="H22" s="1"/>
  <c r="H12" i="4" s="1"/>
  <c r="H13" i="17"/>
  <c r="E31"/>
  <c r="D20"/>
  <c r="D22" s="1"/>
  <c r="D12" i="4" s="1"/>
  <c r="D13" i="17"/>
  <c r="C31"/>
  <c r="Z21"/>
  <c r="V21"/>
  <c r="R21"/>
  <c r="J21"/>
  <c r="F21"/>
  <c r="K21"/>
  <c r="X31"/>
  <c r="W20"/>
  <c r="W22" s="1"/>
  <c r="W12" i="4" s="1"/>
  <c r="W13" i="17"/>
  <c r="T31"/>
  <c r="S20"/>
  <c r="S22" s="1"/>
  <c r="S12" i="4" s="1"/>
  <c r="S13" i="17"/>
  <c r="P31"/>
  <c r="O20"/>
  <c r="O22" s="1"/>
  <c r="O12" i="4" s="1"/>
  <c r="O13" i="17"/>
  <c r="L31"/>
  <c r="K20"/>
  <c r="K22" s="1"/>
  <c r="K12" i="4" s="1"/>
  <c r="K13" i="17"/>
  <c r="H31"/>
  <c r="G20"/>
  <c r="G22" s="1"/>
  <c r="G12" i="4" s="1"/>
  <c r="G13" i="17"/>
  <c r="D31"/>
  <c r="V25" a="1"/>
  <c r="T38" a="1"/>
  <c r="N44" a="1"/>
  <c r="I38" a="1"/>
  <c r="R28" a="1"/>
  <c r="Z29" a="1"/>
  <c r="N42" a="1"/>
  <c r="W38" a="1"/>
  <c r="W29" a="1"/>
  <c r="J41" a="1"/>
  <c r="S41" a="1"/>
  <c r="E38" a="1"/>
  <c r="E42" a="1"/>
  <c r="U29" a="1"/>
  <c r="P38" a="1"/>
  <c r="F41" a="1"/>
  <c r="S25" a="1"/>
  <c r="W28" a="1"/>
  <c r="V39" a="1"/>
  <c r="K39" a="1"/>
  <c r="M39" a="1"/>
  <c r="T29" a="1"/>
  <c r="Z41" a="1"/>
  <c r="E39" a="1"/>
  <c r="F44" a="1"/>
  <c r="G25" a="1"/>
  <c r="X38" a="1"/>
  <c r="F39" a="1"/>
  <c r="M40" a="1"/>
  <c r="H38" a="1"/>
  <c r="F29" a="1"/>
  <c r="M38" a="1"/>
  <c r="H42" a="1"/>
  <c r="Y29" a="1"/>
  <c r="O41" a="1"/>
  <c r="L38" a="1"/>
  <c r="U44" a="1"/>
  <c r="L29" a="1"/>
  <c r="I43" a="1"/>
  <c r="W42" a="1"/>
  <c r="E29" a="1"/>
  <c r="U28" a="1"/>
  <c r="C40" a="1"/>
  <c r="J28" a="1"/>
  <c r="G28" a="1"/>
  <c r="K29" a="1"/>
  <c r="N38" a="1"/>
  <c r="S28" a="1"/>
  <c r="Q39" a="1"/>
  <c r="Q25" a="1"/>
  <c r="X28" a="1"/>
  <c r="Q40" a="1"/>
  <c r="Z25" a="1"/>
  <c r="V44" a="1"/>
  <c r="V28" a="1"/>
  <c r="F38" a="1"/>
  <c r="R39" a="1"/>
  <c r="Y38" a="1"/>
  <c r="L43" a="1"/>
  <c r="O38" a="1"/>
  <c r="Q44" a="1"/>
  <c r="I42" a="1"/>
  <c r="H29" a="1"/>
  <c r="C41" a="1"/>
  <c r="P25" a="1"/>
  <c r="S38" a="1"/>
  <c r="Q42" a="1"/>
  <c r="H43" a="1"/>
  <c r="Y39" a="1"/>
  <c r="Q29" a="1"/>
  <c r="W39" a="1"/>
  <c r="M43" a="1"/>
  <c r="C25" a="1"/>
  <c r="O42" a="1"/>
  <c r="Y42" a="1"/>
  <c r="P39" a="1"/>
  <c r="C42" a="1"/>
  <c r="H25" a="1"/>
  <c r="K38" a="1"/>
  <c r="D40" a="1"/>
  <c r="U43" a="1"/>
  <c r="Z40" a="1"/>
  <c r="R29" a="1"/>
  <c r="T39" a="1"/>
  <c r="M44" a="1"/>
  <c r="W25" a="1"/>
  <c r="V38" a="1"/>
  <c r="S39" a="1"/>
  <c r="E43" a="1"/>
  <c r="Z28" a="1"/>
  <c r="I44" a="1"/>
  <c r="P43" a="1"/>
  <c r="D38" a="1"/>
  <c r="V40" a="1"/>
  <c r="I25" a="1"/>
  <c r="X43" a="1"/>
  <c r="G39" a="1"/>
  <c r="X25" a="1"/>
  <c r="R41" a="1"/>
  <c r="L39" a="1"/>
  <c r="C29" a="1"/>
  <c r="N25" a="1"/>
  <c r="V42" a="1"/>
  <c r="P42" a="1"/>
  <c r="R44" a="1"/>
  <c r="T28" a="1"/>
  <c r="G29" a="1"/>
  <c r="I40" a="1"/>
  <c r="N39" a="1"/>
  <c r="V29" a="1"/>
  <c r="N41" a="1"/>
  <c r="Z38" a="1"/>
  <c r="I39" a="1"/>
  <c r="C38" a="1"/>
  <c r="K41" a="1"/>
  <c r="L28" a="1"/>
  <c r="J39" a="1"/>
  <c r="Y40" a="1"/>
  <c r="Q28" a="1"/>
  <c r="R42" a="1"/>
  <c r="U39" a="1"/>
  <c r="E28" a="1"/>
  <c r="Y43" a="1"/>
  <c r="J40" a="1"/>
  <c r="E25" a="1"/>
  <c r="J29" a="1"/>
  <c r="G42" a="1"/>
  <c r="R40" a="1"/>
  <c r="V41" a="1"/>
  <c r="Y28" a="1"/>
  <c r="O28" a="1"/>
  <c r="E44" a="1"/>
  <c r="U38" a="1"/>
  <c r="Z39" a="1"/>
  <c r="O39" a="1"/>
  <c r="M25" a="1"/>
  <c r="J44" a="1"/>
  <c r="D43" a="1"/>
  <c r="Y25" a="1"/>
  <c r="L42" a="1"/>
  <c r="S42" a="1"/>
  <c r="O25" a="1"/>
  <c r="K42" a="1"/>
  <c r="N28" a="1"/>
  <c r="J42" a="1"/>
  <c r="T42" a="1"/>
  <c r="D42" a="1"/>
  <c r="Q38" a="1"/>
  <c r="F25" a="1"/>
  <c r="T43" a="1"/>
  <c r="U42" a="1"/>
  <c r="L25" a="1"/>
  <c r="Z44" a="1"/>
  <c r="E40" a="1"/>
  <c r="D25" a="1"/>
  <c r="H28" a="1"/>
  <c r="O29" a="1"/>
  <c r="M42" a="1"/>
  <c r="X39" a="1"/>
  <c r="R38" a="1"/>
  <c r="T25" a="1"/>
  <c r="Y44" a="1"/>
  <c r="S29" a="1"/>
  <c r="F28" a="1"/>
  <c r="X42" a="1"/>
  <c r="G41" a="1"/>
  <c r="C28" a="1"/>
  <c r="U25" a="1"/>
  <c r="H39" a="1"/>
  <c r="D39" a="1"/>
  <c r="U40" a="1"/>
  <c r="F42" a="1"/>
  <c r="P29" a="1"/>
  <c r="N40" a="1"/>
  <c r="C39" a="1"/>
  <c r="R25" a="1"/>
  <c r="J38" a="1"/>
  <c r="Z42" a="1"/>
  <c r="X29" a="1"/>
  <c r="N29" a="1"/>
  <c r="M29" a="1"/>
  <c r="D28" a="1"/>
  <c r="F40" a="1"/>
  <c r="D29" a="1"/>
  <c r="G38" a="1"/>
  <c r="K25" a="1"/>
  <c r="Q43" a="1"/>
  <c r="I29" a="1"/>
  <c r="K28" a="1"/>
  <c r="P28" a="1"/>
  <c r="I28" a="1"/>
  <c r="J25" a="1"/>
  <c r="W41" a="1"/>
  <c r="M28" a="1"/>
  <c r="O12" i="18" l="1"/>
  <c r="N11" i="14"/>
  <c r="R11" s="1"/>
  <c r="T11" s="1"/>
  <c r="V10" i="18"/>
  <c r="P11" i="14" s="1"/>
  <c r="O9" i="18"/>
  <c r="O8"/>
  <c r="O7"/>
  <c r="O6"/>
  <c r="O14"/>
  <c r="O16"/>
  <c r="O18"/>
  <c r="V18" s="1"/>
  <c r="O13"/>
  <c r="O17"/>
  <c r="O29" i="17"/>
  <c r="Z29"/>
  <c r="K29"/>
  <c r="H29"/>
  <c r="D29"/>
  <c r="G29"/>
  <c r="J29"/>
  <c r="X29"/>
  <c r="N29"/>
  <c r="F29"/>
  <c r="T29"/>
  <c r="M29"/>
  <c r="L29"/>
  <c r="R29"/>
  <c r="W29"/>
  <c r="S29"/>
  <c r="I29"/>
  <c r="Q29"/>
  <c r="V29"/>
  <c r="C29"/>
  <c r="U29"/>
  <c r="P29"/>
  <c r="Y29"/>
  <c r="E29"/>
  <c r="V25"/>
  <c r="I25"/>
  <c r="W25"/>
  <c r="K25"/>
  <c r="N25"/>
  <c r="F25"/>
  <c r="C25"/>
  <c r="D25"/>
  <c r="G25"/>
  <c r="M25"/>
  <c r="R25"/>
  <c r="E25"/>
  <c r="H25"/>
  <c r="J25"/>
  <c r="X25"/>
  <c r="Q25"/>
  <c r="P25"/>
  <c r="T25"/>
  <c r="L25"/>
  <c r="O25"/>
  <c r="U25"/>
  <c r="Z25"/>
  <c r="Y25"/>
  <c r="S25"/>
  <c r="Z28"/>
  <c r="L28"/>
  <c r="Y28"/>
  <c r="J28"/>
  <c r="N28"/>
  <c r="U28"/>
  <c r="F28"/>
  <c r="M28"/>
  <c r="O28"/>
  <c r="K28"/>
  <c r="E28"/>
  <c r="C28"/>
  <c r="I28"/>
  <c r="W28"/>
  <c r="D28"/>
  <c r="V28"/>
  <c r="H28"/>
  <c r="R28"/>
  <c r="G28"/>
  <c r="X28"/>
  <c r="Q28"/>
  <c r="T28"/>
  <c r="P28"/>
  <c r="S28"/>
  <c r="K106" i="18"/>
  <c r="U11"/>
  <c r="P106"/>
  <c r="G106"/>
  <c r="J106"/>
  <c r="D10" i="21"/>
  <c r="D9"/>
  <c r="D8"/>
  <c r="D7"/>
  <c r="D6"/>
  <c r="D5"/>
  <c r="D4"/>
  <c r="D12"/>
  <c r="D13"/>
  <c r="D23"/>
  <c r="AA16" i="4"/>
  <c r="F123" i="17"/>
  <c r="F17" i="4" s="1"/>
  <c r="Z123" i="17"/>
  <c r="Z17" i="4" s="1"/>
  <c r="AA108" i="17"/>
  <c r="R123"/>
  <c r="R17" i="4" s="1"/>
  <c r="J123" i="17"/>
  <c r="J17" i="4" s="1"/>
  <c r="L123" i="17"/>
  <c r="L17" i="4" s="1"/>
  <c r="AA118" i="17"/>
  <c r="AA122"/>
  <c r="C123"/>
  <c r="C17" i="4" s="1"/>
  <c r="AA110" i="17"/>
  <c r="U123"/>
  <c r="U17" i="4" s="1"/>
  <c r="H123" i="17"/>
  <c r="H17" i="4" s="1"/>
  <c r="AA111" i="17"/>
  <c r="AA115"/>
  <c r="W123"/>
  <c r="W17" i="4" s="1"/>
  <c r="AA114" i="17"/>
  <c r="Q123"/>
  <c r="Q17" i="4" s="1"/>
  <c r="AA112" i="17"/>
  <c r="AA116"/>
  <c r="AA121"/>
  <c r="D123"/>
  <c r="D17" i="4" s="1"/>
  <c r="X123" i="17"/>
  <c r="X17" i="4" s="1"/>
  <c r="M123" i="17"/>
  <c r="M17" i="4" s="1"/>
  <c r="S123" i="17"/>
  <c r="S17" i="4" s="1"/>
  <c r="V123" i="17"/>
  <c r="V17" i="4" s="1"/>
  <c r="AA113" i="17"/>
  <c r="AA117"/>
  <c r="K123"/>
  <c r="K17" i="4" s="1"/>
  <c r="I123" i="17"/>
  <c r="I17" i="4" s="1"/>
  <c r="T123" i="17"/>
  <c r="T17" i="4" s="1"/>
  <c r="O123" i="17"/>
  <c r="O17" i="4" s="1"/>
  <c r="E123" i="17"/>
  <c r="E17" i="4" s="1"/>
  <c r="Y123" i="17"/>
  <c r="Y17" i="4" s="1"/>
  <c r="N123" i="17"/>
  <c r="N17" i="4" s="1"/>
  <c r="P123" i="17"/>
  <c r="P17" i="4" s="1"/>
  <c r="AA120" i="17"/>
  <c r="G123"/>
  <c r="G17" i="4" s="1"/>
  <c r="AA119" i="17"/>
  <c r="F44"/>
  <c r="F40"/>
  <c r="C41"/>
  <c r="E43"/>
  <c r="E42"/>
  <c r="D42"/>
  <c r="G38"/>
  <c r="F38"/>
  <c r="N39"/>
  <c r="D39"/>
  <c r="Z44"/>
  <c r="J44"/>
  <c r="Q44"/>
  <c r="Z40"/>
  <c r="J40"/>
  <c r="Q40"/>
  <c r="W41"/>
  <c r="G41"/>
  <c r="R41"/>
  <c r="Y43"/>
  <c r="I43"/>
  <c r="P43"/>
  <c r="Z42"/>
  <c r="M42"/>
  <c r="F42"/>
  <c r="X42"/>
  <c r="H42"/>
  <c r="O42"/>
  <c r="T38"/>
  <c r="O38"/>
  <c r="H38"/>
  <c r="Z38"/>
  <c r="J38"/>
  <c r="Q38"/>
  <c r="V39"/>
  <c r="Q39"/>
  <c r="J39"/>
  <c r="X39"/>
  <c r="H39"/>
  <c r="O39"/>
  <c r="M44"/>
  <c r="M40"/>
  <c r="N41"/>
  <c r="L43"/>
  <c r="Y42"/>
  <c r="K42"/>
  <c r="S38"/>
  <c r="M38"/>
  <c r="U39"/>
  <c r="T39"/>
  <c r="D40"/>
  <c r="N44"/>
  <c r="U44"/>
  <c r="E44"/>
  <c r="N40"/>
  <c r="U40"/>
  <c r="E40"/>
  <c r="K41"/>
  <c r="V41"/>
  <c r="F41"/>
  <c r="M43"/>
  <c r="T43"/>
  <c r="D43"/>
  <c r="U42"/>
  <c r="N42"/>
  <c r="I42"/>
  <c r="L42"/>
  <c r="S42"/>
  <c r="C42"/>
  <c r="W38"/>
  <c r="P38"/>
  <c r="C38"/>
  <c r="N38"/>
  <c r="U38"/>
  <c r="E38"/>
  <c r="Y39"/>
  <c r="R39"/>
  <c r="E39"/>
  <c r="L39"/>
  <c r="S39"/>
  <c r="C39"/>
  <c r="V44"/>
  <c r="V40"/>
  <c r="S41"/>
  <c r="U43"/>
  <c r="R42"/>
  <c r="T42"/>
  <c r="L38"/>
  <c r="V38"/>
  <c r="I39"/>
  <c r="K39"/>
  <c r="C40"/>
  <c r="R44"/>
  <c r="Y44"/>
  <c r="I44"/>
  <c r="R40"/>
  <c r="Y40"/>
  <c r="I40"/>
  <c r="O41"/>
  <c r="Z41"/>
  <c r="J41"/>
  <c r="Q43"/>
  <c r="X43"/>
  <c r="H43"/>
  <c r="J42"/>
  <c r="V42"/>
  <c r="Q42"/>
  <c r="P42"/>
  <c r="W42"/>
  <c r="G42"/>
  <c r="D38"/>
  <c r="X38"/>
  <c r="K38"/>
  <c r="R38"/>
  <c r="Y38"/>
  <c r="I38"/>
  <c r="F39"/>
  <c r="Z39"/>
  <c r="M39"/>
  <c r="P39"/>
  <c r="W39"/>
  <c r="G39"/>
  <c r="K18"/>
  <c r="K11" i="4" s="1"/>
  <c r="S18" i="17"/>
  <c r="S11" i="4" s="1"/>
  <c r="Q18" i="17"/>
  <c r="Q11" i="4" s="1"/>
  <c r="F18" i="17"/>
  <c r="F11" i="4" s="1"/>
  <c r="V18" i="17"/>
  <c r="V11" i="4" s="1"/>
  <c r="AA21" i="17"/>
  <c r="AA31"/>
  <c r="D18"/>
  <c r="D11" i="4" s="1"/>
  <c r="G18" i="17"/>
  <c r="G11" i="4" s="1"/>
  <c r="O18" i="17"/>
  <c r="O11" i="4" s="1"/>
  <c r="W18" i="17"/>
  <c r="W11" i="4" s="1"/>
  <c r="H18" i="17"/>
  <c r="H11" i="4" s="1"/>
  <c r="P18" i="17"/>
  <c r="P11" i="4" s="1"/>
  <c r="X18" i="17"/>
  <c r="X11" i="4" s="1"/>
  <c r="C22" i="17"/>
  <c r="C12" i="4" s="1"/>
  <c r="AA12" s="1"/>
  <c r="AA20" i="17"/>
  <c r="AA22" s="1"/>
  <c r="C18"/>
  <c r="C11" i="4" s="1"/>
  <c r="AA13" i="17"/>
  <c r="E18"/>
  <c r="E11" i="4" s="1"/>
  <c r="U18" i="17"/>
  <c r="U11" i="4" s="1"/>
  <c r="J18" i="17"/>
  <c r="J11" i="4" s="1"/>
  <c r="Z18" i="17"/>
  <c r="Z11" i="4" s="1"/>
  <c r="L18" i="17"/>
  <c r="L11" i="4" s="1"/>
  <c r="T18" i="17"/>
  <c r="T11" i="4" s="1"/>
  <c r="M18" i="17"/>
  <c r="M11" i="4" s="1"/>
  <c r="R18" i="17"/>
  <c r="R11" i="4" s="1"/>
  <c r="I18" i="17"/>
  <c r="I11" i="4" s="1"/>
  <c r="Y18" i="17"/>
  <c r="Y11" i="4" s="1"/>
  <c r="N18" i="17"/>
  <c r="N11" i="4" s="1"/>
  <c r="T24" i="17" a="1"/>
  <c r="O24" a="1"/>
  <c r="F24" a="1"/>
  <c r="S24" a="1"/>
  <c r="H24" a="1"/>
  <c r="C24" a="1"/>
  <c r="W24" a="1"/>
  <c r="Z24" a="1"/>
  <c r="I24" a="1"/>
  <c r="L24" a="1"/>
  <c r="G24" a="1"/>
  <c r="K24" a="1"/>
  <c r="Q30" a="1"/>
  <c r="G30" a="1"/>
  <c r="W30" a="1"/>
  <c r="S30" a="1"/>
  <c r="T30" a="1"/>
  <c r="F30" a="1"/>
  <c r="D30" a="1"/>
  <c r="N24" a="1"/>
  <c r="C30" a="1"/>
  <c r="E30" a="1"/>
  <c r="M30" a="1"/>
  <c r="V24" a="1"/>
  <c r="E24" a="1"/>
  <c r="D24" a="1"/>
  <c r="P24" a="1"/>
  <c r="Z30" a="1"/>
  <c r="H30" a="1"/>
  <c r="V30" a="1"/>
  <c r="N30" a="1"/>
  <c r="M24" a="1"/>
  <c r="U30" a="1"/>
  <c r="X24" a="1"/>
  <c r="Q24" a="1"/>
  <c r="K30" a="1"/>
  <c r="Y30" a="1"/>
  <c r="O30" a="1"/>
  <c r="Y24" a="1"/>
  <c r="X30" a="1"/>
  <c r="J30" a="1"/>
  <c r="R30" a="1"/>
  <c r="R24" a="1"/>
  <c r="P30" a="1"/>
  <c r="I30" a="1"/>
  <c r="L30" a="1"/>
  <c r="J24" a="1"/>
  <c r="U24" a="1"/>
  <c r="N10" i="14" l="1"/>
  <c r="R10" s="1"/>
  <c r="T10" s="1"/>
  <c r="V9" i="18"/>
  <c r="P10" i="14" s="1"/>
  <c r="N9"/>
  <c r="R9" s="1"/>
  <c r="T9" s="1"/>
  <c r="V8" i="18"/>
  <c r="P9" i="14" s="1"/>
  <c r="N8"/>
  <c r="R8" s="1"/>
  <c r="T8" s="1"/>
  <c r="V7" i="18"/>
  <c r="P8" i="14" s="1"/>
  <c r="V6" i="18"/>
  <c r="P7" i="14" s="1"/>
  <c r="N7"/>
  <c r="R7" s="1"/>
  <c r="AA29" i="17"/>
  <c r="AA28"/>
  <c r="N13" i="14"/>
  <c r="R13" s="1"/>
  <c r="T13" s="1"/>
  <c r="V12" i="18"/>
  <c r="P13" i="14" s="1"/>
  <c r="O15" i="18"/>
  <c r="V13"/>
  <c r="P14" i="14" s="1"/>
  <c r="N14"/>
  <c r="R14" s="1"/>
  <c r="T14" s="1"/>
  <c r="N18"/>
  <c r="R18" s="1"/>
  <c r="T18" s="1"/>
  <c r="V17" i="18"/>
  <c r="P18" i="14" s="1"/>
  <c r="N15"/>
  <c r="R15" s="1"/>
  <c r="T15" s="1"/>
  <c r="V14" i="18"/>
  <c r="P15" i="14" s="1"/>
  <c r="N17"/>
  <c r="R17" s="1"/>
  <c r="T17" s="1"/>
  <c r="V16" i="18"/>
  <c r="P17" i="14" s="1"/>
  <c r="AA25" i="17"/>
  <c r="Y24"/>
  <c r="T24"/>
  <c r="G24"/>
  <c r="O24"/>
  <c r="J24"/>
  <c r="L24"/>
  <c r="Z24"/>
  <c r="F24"/>
  <c r="N24"/>
  <c r="W24"/>
  <c r="H24"/>
  <c r="K24"/>
  <c r="R24"/>
  <c r="S24"/>
  <c r="D24"/>
  <c r="I24"/>
  <c r="V24"/>
  <c r="E24"/>
  <c r="Q24"/>
  <c r="C24"/>
  <c r="U24"/>
  <c r="X24"/>
  <c r="M24"/>
  <c r="P24"/>
  <c r="E30"/>
  <c r="N30"/>
  <c r="H30"/>
  <c r="K30"/>
  <c r="L30"/>
  <c r="Z30"/>
  <c r="Y30"/>
  <c r="U30"/>
  <c r="M30"/>
  <c r="Q30"/>
  <c r="F30"/>
  <c r="V30"/>
  <c r="P30"/>
  <c r="J30"/>
  <c r="X30"/>
  <c r="G30"/>
  <c r="C30"/>
  <c r="S30"/>
  <c r="W30"/>
  <c r="R30"/>
  <c r="I30"/>
  <c r="O30"/>
  <c r="D30"/>
  <c r="T30"/>
  <c r="F106" i="18"/>
  <c r="L106"/>
  <c r="O12" i="14"/>
  <c r="U106" i="18"/>
  <c r="T7" i="14"/>
  <c r="D14" i="21"/>
  <c r="AA17" i="4"/>
  <c r="AA123" i="17"/>
  <c r="D45"/>
  <c r="D14" i="4" s="1"/>
  <c r="AA44" i="17"/>
  <c r="AA43"/>
  <c r="K45"/>
  <c r="K14" i="4" s="1"/>
  <c r="V45" i="17"/>
  <c r="V14" i="4" s="1"/>
  <c r="N45" i="17"/>
  <c r="N14" i="4" s="1"/>
  <c r="I45" i="17"/>
  <c r="I14" i="4" s="1"/>
  <c r="X45" i="17"/>
  <c r="X14" i="4" s="1"/>
  <c r="L45" i="17"/>
  <c r="L14" i="4" s="1"/>
  <c r="AA18" i="17"/>
  <c r="AA39"/>
  <c r="AA42"/>
  <c r="J45"/>
  <c r="T45"/>
  <c r="R45"/>
  <c r="R14" i="4" s="1"/>
  <c r="U45" i="17"/>
  <c r="W45"/>
  <c r="W14" i="4" s="1"/>
  <c r="Q45" i="17"/>
  <c r="Q14" i="4" s="1"/>
  <c r="O45" i="17"/>
  <c r="Y45"/>
  <c r="Y14" i="4" s="1"/>
  <c r="E45" i="17"/>
  <c r="E14" i="4" s="1"/>
  <c r="P45" i="17"/>
  <c r="S45"/>
  <c r="S14" i="4" s="1"/>
  <c r="H45" i="17"/>
  <c r="H14" i="4" s="1"/>
  <c r="G45" i="17"/>
  <c r="AA41"/>
  <c r="AA11" i="4"/>
  <c r="C45" i="17"/>
  <c r="C14" i="4" s="1"/>
  <c r="AA38" i="17"/>
  <c r="AA40"/>
  <c r="M45"/>
  <c r="Z45"/>
  <c r="Z14" i="4" s="1"/>
  <c r="F45" i="17"/>
  <c r="F14" i="4" s="1"/>
  <c r="P26" i="17" a="1"/>
  <c r="F26" a="1"/>
  <c r="U26" a="1"/>
  <c r="Y26" a="1"/>
  <c r="V26" a="1"/>
  <c r="T26" a="1"/>
  <c r="L26" a="1"/>
  <c r="N26" a="1"/>
  <c r="C26" a="1"/>
  <c r="S26" a="1"/>
  <c r="W26" a="1"/>
  <c r="M26" a="1"/>
  <c r="R26" a="1"/>
  <c r="Q26" a="1"/>
  <c r="E26" a="1"/>
  <c r="O26" a="1"/>
  <c r="D26" a="1"/>
  <c r="K26" a="1"/>
  <c r="G26" a="1"/>
  <c r="J26" a="1"/>
  <c r="I26" a="1"/>
  <c r="X26" a="1"/>
  <c r="Z26" a="1"/>
  <c r="H26" a="1"/>
  <c r="N16" i="14" l="1"/>
  <c r="R16" s="1"/>
  <c r="T16" s="1"/>
  <c r="V15" i="18"/>
  <c r="P16" i="14" s="1"/>
  <c r="M26" i="17"/>
  <c r="F26"/>
  <c r="I26"/>
  <c r="D26"/>
  <c r="U26"/>
  <c r="Q26"/>
  <c r="E26"/>
  <c r="H26"/>
  <c r="C26"/>
  <c r="O26"/>
  <c r="K26"/>
  <c r="Y26"/>
  <c r="T26"/>
  <c r="G26"/>
  <c r="N26"/>
  <c r="S26"/>
  <c r="J26"/>
  <c r="Z26"/>
  <c r="V26"/>
  <c r="P26"/>
  <c r="L26"/>
  <c r="X26"/>
  <c r="W26"/>
  <c r="R26"/>
  <c r="S12" i="14"/>
  <c r="S107" s="1"/>
  <c r="O107"/>
  <c r="AA30" i="17"/>
  <c r="O11" i="18"/>
  <c r="H106"/>
  <c r="AA24" i="17"/>
  <c r="J14" i="4"/>
  <c r="P14"/>
  <c r="M14"/>
  <c r="O14"/>
  <c r="T14"/>
  <c r="AA45" i="17"/>
  <c r="G14" i="4"/>
  <c r="U14"/>
  <c r="L27" i="17" a="1"/>
  <c r="H27" a="1"/>
  <c r="Q27" a="1"/>
  <c r="U27" a="1"/>
  <c r="S27" a="1"/>
  <c r="M27" a="1"/>
  <c r="F27" a="1"/>
  <c r="W27" a="1"/>
  <c r="Y27" a="1"/>
  <c r="E27" a="1"/>
  <c r="C27" a="1"/>
  <c r="G27" a="1"/>
  <c r="P27" a="1"/>
  <c r="I27" a="1"/>
  <c r="Z27" a="1"/>
  <c r="V27" a="1"/>
  <c r="J27" a="1"/>
  <c r="T27" a="1"/>
  <c r="K27" a="1"/>
  <c r="N27" a="1"/>
  <c r="O27" a="1"/>
  <c r="R27" a="1"/>
  <c r="D27" a="1"/>
  <c r="X27" a="1"/>
  <c r="H27" l="1"/>
  <c r="G27"/>
  <c r="Z27"/>
  <c r="M27"/>
  <c r="F27"/>
  <c r="V27"/>
  <c r="R27"/>
  <c r="Y27"/>
  <c r="J27"/>
  <c r="C27"/>
  <c r="O27"/>
  <c r="Q27"/>
  <c r="D27"/>
  <c r="P27"/>
  <c r="U27"/>
  <c r="K27"/>
  <c r="I27"/>
  <c r="S27"/>
  <c r="W27"/>
  <c r="T27"/>
  <c r="E27"/>
  <c r="N27"/>
  <c r="L27"/>
  <c r="X27"/>
  <c r="N12" i="14"/>
  <c r="O106" i="18"/>
  <c r="V11"/>
  <c r="AA26" i="17"/>
  <c r="I106" i="18"/>
  <c r="AA14" i="4"/>
  <c r="R12" i="14" l="1"/>
  <c r="N107"/>
  <c r="E36" i="17"/>
  <c r="E13" i="4" s="1"/>
  <c r="I36" i="17"/>
  <c r="I13" i="4" s="1"/>
  <c r="I15" s="1"/>
  <c r="I18" s="1"/>
  <c r="D36" i="17"/>
  <c r="D13" i="4" s="1"/>
  <c r="D15" s="1"/>
  <c r="D18" s="1"/>
  <c r="J36" i="17"/>
  <c r="J13" i="4" s="1"/>
  <c r="J15" s="1"/>
  <c r="J18" s="1"/>
  <c r="F36" i="17"/>
  <c r="F13" i="4" s="1"/>
  <c r="F15" s="1"/>
  <c r="F18" s="1"/>
  <c r="H36" i="17"/>
  <c r="H13" i="4" s="1"/>
  <c r="H15" s="1"/>
  <c r="H18" s="1"/>
  <c r="N36" i="17"/>
  <c r="N13" i="4" s="1"/>
  <c r="N15" s="1"/>
  <c r="N18" s="1"/>
  <c r="S36" i="17"/>
  <c r="S13" i="4" s="1"/>
  <c r="P36" i="17"/>
  <c r="P13" i="4" s="1"/>
  <c r="P15" s="1"/>
  <c r="P18" s="1"/>
  <c r="AA27" i="17"/>
  <c r="AA36" s="1"/>
  <c r="C36"/>
  <c r="C13" i="4" s="1"/>
  <c r="V36" i="17"/>
  <c r="V13" i="4" s="1"/>
  <c r="V15" s="1"/>
  <c r="V18" s="1"/>
  <c r="G36" i="17"/>
  <c r="G13" i="4" s="1"/>
  <c r="G15" s="1"/>
  <c r="P12" i="14"/>
  <c r="P107" s="1"/>
  <c r="V106" i="18"/>
  <c r="L36" i="17"/>
  <c r="L13" i="4" s="1"/>
  <c r="L15" s="1"/>
  <c r="L18" s="1"/>
  <c r="W36" i="17"/>
  <c r="W13" i="4" s="1"/>
  <c r="W15" s="1"/>
  <c r="W18" s="1"/>
  <c r="U36" i="17"/>
  <c r="U13" i="4" s="1"/>
  <c r="U15" s="1"/>
  <c r="U18" s="1"/>
  <c r="O36" i="17"/>
  <c r="O13" i="4" s="1"/>
  <c r="O15" s="1"/>
  <c r="O18" s="1"/>
  <c r="R36" i="17"/>
  <c r="R13" i="4" s="1"/>
  <c r="R15" s="1"/>
  <c r="R18" s="1"/>
  <c r="Z36" i="17"/>
  <c r="Z13" i="4" s="1"/>
  <c r="X36" i="17"/>
  <c r="X13" i="4" s="1"/>
  <c r="X15" s="1"/>
  <c r="X18" s="1"/>
  <c r="T36" i="17"/>
  <c r="T13" i="4" s="1"/>
  <c r="T15" s="1"/>
  <c r="T18" s="1"/>
  <c r="K36" i="17"/>
  <c r="K13" i="4" s="1"/>
  <c r="K15" s="1"/>
  <c r="K18" s="1"/>
  <c r="Q36" i="17"/>
  <c r="Q13" i="4" s="1"/>
  <c r="Y36" i="17"/>
  <c r="Y13" i="4" s="1"/>
  <c r="Y15" s="1"/>
  <c r="Y18" s="1"/>
  <c r="M36" i="17"/>
  <c r="M13" i="4" s="1"/>
  <c r="M15" s="1"/>
  <c r="M18" s="1"/>
  <c r="D46" i="17" l="1"/>
  <c r="D124" s="1"/>
  <c r="R46"/>
  <c r="R124" s="1"/>
  <c r="O46"/>
  <c r="O124" s="1"/>
  <c r="L46"/>
  <c r="L124" s="1"/>
  <c r="I46"/>
  <c r="I124" s="1"/>
  <c r="E46"/>
  <c r="E124" s="1"/>
  <c r="Q46"/>
  <c r="Q124" s="1"/>
  <c r="X46"/>
  <c r="X124" s="1"/>
  <c r="C46"/>
  <c r="C124" s="1"/>
  <c r="S46"/>
  <c r="S124" s="1"/>
  <c r="H46"/>
  <c r="H124" s="1"/>
  <c r="M46"/>
  <c r="M124" s="1"/>
  <c r="M7" s="1"/>
  <c r="M8" s="1"/>
  <c r="P46"/>
  <c r="P124" s="1"/>
  <c r="N46"/>
  <c r="N124" s="1"/>
  <c r="F46"/>
  <c r="F124" s="1"/>
  <c r="S15" i="4"/>
  <c r="S18" s="1"/>
  <c r="T12" i="14"/>
  <c r="R107"/>
  <c r="Y46" i="17"/>
  <c r="Y124" s="1"/>
  <c r="K46"/>
  <c r="K124" s="1"/>
  <c r="K7" s="1"/>
  <c r="Z46"/>
  <c r="Z124" s="1"/>
  <c r="W46"/>
  <c r="W124" s="1"/>
  <c r="V46"/>
  <c r="V124" s="1"/>
  <c r="AA46"/>
  <c r="AA124" s="1"/>
  <c r="J46"/>
  <c r="J124" s="1"/>
  <c r="I7" s="1"/>
  <c r="Z15" i="4"/>
  <c r="Z18" s="1"/>
  <c r="G130" i="14"/>
  <c r="G129"/>
  <c r="Q15" i="4"/>
  <c r="Q18" s="1"/>
  <c r="AA13"/>
  <c r="C15"/>
  <c r="E15"/>
  <c r="E18" s="1"/>
  <c r="G18"/>
  <c r="T46" i="17"/>
  <c r="T124" s="1"/>
  <c r="U46"/>
  <c r="U124" s="1"/>
  <c r="G46"/>
  <c r="G124" s="1"/>
  <c r="F7" l="1"/>
  <c r="F8" s="1"/>
  <c r="M6" i="4"/>
  <c r="M7" s="1"/>
  <c r="C7" i="17"/>
  <c r="C6" i="4" s="1"/>
  <c r="C7" s="1"/>
  <c r="I8" i="17"/>
  <c r="I6" i="4"/>
  <c r="I7" s="1"/>
  <c r="H129" i="14"/>
  <c r="D19" i="21" s="1"/>
  <c r="D21" s="1"/>
  <c r="H130" i="14"/>
  <c r="D22" i="21" s="1"/>
  <c r="D24" s="1"/>
  <c r="T107" i="14"/>
  <c r="C18" i="4"/>
  <c r="AA18" s="1"/>
  <c r="AA15"/>
  <c r="AB86" i="17"/>
  <c r="AB39"/>
  <c r="AB115"/>
  <c r="AB67"/>
  <c r="AB101"/>
  <c r="AB15"/>
  <c r="AB64"/>
  <c r="AB55"/>
  <c r="AB65"/>
  <c r="AB59"/>
  <c r="AB122"/>
  <c r="AB79"/>
  <c r="AB53"/>
  <c r="AB44"/>
  <c r="AB31"/>
  <c r="AB70"/>
  <c r="AB104"/>
  <c r="AB14"/>
  <c r="AB20"/>
  <c r="AB16"/>
  <c r="AB40"/>
  <c r="AB72"/>
  <c r="AB33"/>
  <c r="AB123"/>
  <c r="AB89"/>
  <c r="AB18"/>
  <c r="AB84"/>
  <c r="AB51"/>
  <c r="AB56"/>
  <c r="AB88"/>
  <c r="AB99"/>
  <c r="AB35"/>
  <c r="AB25"/>
  <c r="AB77"/>
  <c r="AB76"/>
  <c r="AB24"/>
  <c r="AB30"/>
  <c r="AB63"/>
  <c r="AB102"/>
  <c r="AB91"/>
  <c r="AB13"/>
  <c r="AB92"/>
  <c r="AB21"/>
  <c r="AB90"/>
  <c r="AB58"/>
  <c r="AB80"/>
  <c r="AB28"/>
  <c r="AB61"/>
  <c r="AB66"/>
  <c r="AB78"/>
  <c r="AB38"/>
  <c r="AB83"/>
  <c r="AB97"/>
  <c r="AB45"/>
  <c r="AB94"/>
  <c r="AB46"/>
  <c r="AB54"/>
  <c r="AB17"/>
  <c r="AB111"/>
  <c r="AB114"/>
  <c r="AB108"/>
  <c r="AB57"/>
  <c r="AB119"/>
  <c r="AB34"/>
  <c r="AB52"/>
  <c r="AB121"/>
  <c r="AB98"/>
  <c r="AB103"/>
  <c r="AB81"/>
  <c r="AB43"/>
  <c r="AB22"/>
  <c r="AB69"/>
  <c r="AB116"/>
  <c r="AB124"/>
  <c r="AB73"/>
  <c r="AB100"/>
  <c r="AB60"/>
  <c r="AB120"/>
  <c r="AB112"/>
  <c r="AB75"/>
  <c r="AB87"/>
  <c r="AB93"/>
  <c r="AB68"/>
  <c r="AB29"/>
  <c r="AB71"/>
  <c r="AB113"/>
  <c r="AB50"/>
  <c r="AB117"/>
  <c r="AB26"/>
  <c r="AB74"/>
  <c r="AB107"/>
  <c r="AB42"/>
  <c r="AB106"/>
  <c r="AB41"/>
  <c r="AB32"/>
  <c r="AB49"/>
  <c r="AB85"/>
  <c r="AB27"/>
  <c r="AB48"/>
  <c r="AB96"/>
  <c r="AB62"/>
  <c r="AB95"/>
  <c r="AB110"/>
  <c r="AB36"/>
  <c r="AB105"/>
  <c r="AB82"/>
  <c r="AB118"/>
  <c r="K6" i="4"/>
  <c r="K7" s="1"/>
  <c r="K8" i="17"/>
  <c r="F6" i="4" l="1"/>
  <c r="AA6" s="1"/>
  <c r="AA7" i="17"/>
  <c r="C8"/>
  <c r="AA8" s="1"/>
  <c r="D25" i="21"/>
  <c r="E22" s="1"/>
  <c r="AB12" i="4"/>
  <c r="AB16"/>
  <c r="AB14"/>
  <c r="AB17"/>
  <c r="AB13"/>
  <c r="AB11"/>
  <c r="AB18"/>
  <c r="AB15"/>
  <c r="F7" l="1"/>
  <c r="AA7" s="1"/>
  <c r="AB7" s="1"/>
  <c r="E24" i="21"/>
  <c r="E21"/>
  <c r="E19"/>
  <c r="E25"/>
  <c r="E20"/>
  <c r="E23"/>
  <c r="AB7" i="17"/>
  <c r="AB8"/>
  <c r="AB6" i="4" l="1"/>
</calcChain>
</file>

<file path=xl/sharedStrings.xml><?xml version="1.0" encoding="utf-8"?>
<sst xmlns="http://schemas.openxmlformats.org/spreadsheetml/2006/main" count="695" uniqueCount="412">
  <si>
    <t>Quantidade</t>
  </si>
  <si>
    <t>Cargo</t>
  </si>
  <si>
    <t>Total</t>
  </si>
  <si>
    <t>Salários</t>
  </si>
  <si>
    <t>1.1</t>
  </si>
  <si>
    <t>2.1.1</t>
  </si>
  <si>
    <t>2.1.2</t>
  </si>
  <si>
    <t>2.1.3</t>
  </si>
  <si>
    <t>2.1.4</t>
  </si>
  <si>
    <t>Estagiários</t>
  </si>
  <si>
    <t>2.2.1</t>
  </si>
  <si>
    <t>2.2.2</t>
  </si>
  <si>
    <t>2.2.3</t>
  </si>
  <si>
    <t>2.2.4</t>
  </si>
  <si>
    <t>2.2.5</t>
  </si>
  <si>
    <t>2.3.1</t>
  </si>
  <si>
    <t>2.3.5</t>
  </si>
  <si>
    <t>2.3.6</t>
  </si>
  <si>
    <t>2.3.7</t>
  </si>
  <si>
    <t>Carga-Horária 
(Semanal)</t>
  </si>
  <si>
    <t>PIS</t>
  </si>
  <si>
    <t>Férias</t>
  </si>
  <si>
    <t>Salário Médio</t>
  </si>
  <si>
    <t>Menor Salário</t>
  </si>
  <si>
    <t>Maior Salário</t>
  </si>
  <si>
    <t>Descrição</t>
  </si>
  <si>
    <t>Valor Unitário</t>
  </si>
  <si>
    <t>2.1</t>
  </si>
  <si>
    <t>2.2</t>
  </si>
  <si>
    <t>2.3</t>
  </si>
  <si>
    <t>Encargos</t>
  </si>
  <si>
    <t>Benefícios</t>
  </si>
  <si>
    <t>Subcategoria</t>
  </si>
  <si>
    <t>Período Proposto</t>
  </si>
  <si>
    <t>Subtotal:</t>
  </si>
  <si>
    <t>Material de Escritorio</t>
  </si>
  <si>
    <t>Assessoria Jurídica</t>
  </si>
  <si>
    <t>Assessoria Contábil</t>
  </si>
  <si>
    <t>2.3.2</t>
  </si>
  <si>
    <t>2.3.3</t>
  </si>
  <si>
    <t>2.3.4</t>
  </si>
  <si>
    <t>Mês 1</t>
  </si>
  <si>
    <t>Mês 2</t>
  </si>
  <si>
    <t>Mês 3</t>
  </si>
  <si>
    <t>Mês 4</t>
  </si>
  <si>
    <t>Mês 5</t>
  </si>
  <si>
    <t>Mês 6</t>
  </si>
  <si>
    <t>Mês 7</t>
  </si>
  <si>
    <t>Mês 8</t>
  </si>
  <si>
    <t>Mês 9</t>
  </si>
  <si>
    <t>Mês 10</t>
  </si>
  <si>
    <t>Mês 11</t>
  </si>
  <si>
    <t>Receitas</t>
  </si>
  <si>
    <t>1.1.1</t>
  </si>
  <si>
    <t>Salários e Remunerações</t>
  </si>
  <si>
    <t>Outros Gastos com Pessoal</t>
  </si>
  <si>
    <t>FGTS</t>
  </si>
  <si>
    <t>FGTS Multa Rescisória</t>
  </si>
  <si>
    <t>Vale Alimentação</t>
  </si>
  <si>
    <t xml:space="preserve">Plano de Saúde </t>
  </si>
  <si>
    <t>Seguro de Vida</t>
  </si>
  <si>
    <t>Plano Odontológico</t>
  </si>
  <si>
    <t>Cesta Básica</t>
  </si>
  <si>
    <t>Outros Benefícios</t>
  </si>
  <si>
    <t>Locação de Equipamentos e Máquinas</t>
  </si>
  <si>
    <t>Serviços de Motoboy</t>
  </si>
  <si>
    <t>Locação de Veículos</t>
  </si>
  <si>
    <t>Serviços de Mão-de-obra Terceirizada</t>
  </si>
  <si>
    <t>Serviços Gráficos</t>
  </si>
  <si>
    <t>Aluguel</t>
  </si>
  <si>
    <t>Energia Elétrica</t>
  </si>
  <si>
    <t>Água e Esgoto</t>
  </si>
  <si>
    <t>IPTU</t>
  </si>
  <si>
    <t>Cartório</t>
  </si>
  <si>
    <t>Correios e Telégrafos</t>
  </si>
  <si>
    <t>Lanches e Refeiçoes</t>
  </si>
  <si>
    <t>Combustível</t>
  </si>
  <si>
    <t>Estacionamento</t>
  </si>
  <si>
    <t>Taxi</t>
  </si>
  <si>
    <t>Seguros de Imóveis</t>
  </si>
  <si>
    <t>Assinatura de Certificado Digital</t>
  </si>
  <si>
    <t>Taxas Municipais, Estaduais e Federais</t>
  </si>
  <si>
    <t>Uniformes</t>
  </si>
  <si>
    <t>Fretes e Carretos</t>
  </si>
  <si>
    <t>Material Pedagógico/Didático</t>
  </si>
  <si>
    <t>Despesas Bancárias</t>
  </si>
  <si>
    <t>Juros e Multas</t>
  </si>
  <si>
    <t>Taxa de Expediente</t>
  </si>
  <si>
    <t>I.O.F</t>
  </si>
  <si>
    <t>Veículos</t>
  </si>
  <si>
    <t>Justificativa</t>
  </si>
  <si>
    <t>2.1.1.1</t>
  </si>
  <si>
    <t>2.1.1.2</t>
  </si>
  <si>
    <t>2.1.2.1</t>
  </si>
  <si>
    <t>2.1.3.1</t>
  </si>
  <si>
    <t>Subtotal Salários :</t>
  </si>
  <si>
    <t>Subtotal Estagiários:</t>
  </si>
  <si>
    <t>Subtotal Encargos Trabalhistas:</t>
  </si>
  <si>
    <t>Subtotal Benefícios:</t>
  </si>
  <si>
    <t>2.1.1.3</t>
  </si>
  <si>
    <t>2.1.1.4</t>
  </si>
  <si>
    <t>2.1.4.1</t>
  </si>
  <si>
    <t>2.1.4.2</t>
  </si>
  <si>
    <t>2.1.4.3</t>
  </si>
  <si>
    <t>2.1.4.4</t>
  </si>
  <si>
    <t>2.1.4.5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</si>
  <si>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</si>
  <si>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</si>
  <si>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</si>
  <si>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</si>
  <si>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</si>
  <si>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</si>
  <si>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</si>
  <si>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</si>
  <si>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</si>
  <si>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</si>
  <si>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2.2.16</t>
  </si>
  <si>
    <t>2.2.17</t>
  </si>
  <si>
    <t>2.2.18</t>
  </si>
  <si>
    <t>2.2.19</t>
  </si>
  <si>
    <t>2.2.20</t>
  </si>
  <si>
    <t>2.2.21</t>
  </si>
  <si>
    <t>2.2.22</t>
  </si>
  <si>
    <t>2.2.23</t>
  </si>
  <si>
    <t>2.2.24</t>
  </si>
  <si>
    <t>2.3.8</t>
  </si>
  <si>
    <t>2.3.9</t>
  </si>
  <si>
    <t>2.3.10</t>
  </si>
  <si>
    <t>2.3.11</t>
  </si>
  <si>
    <t>2.3.12</t>
  </si>
  <si>
    <t>2.3.13</t>
  </si>
  <si>
    <t>%</t>
  </si>
  <si>
    <t>R$</t>
  </si>
  <si>
    <t>Material de Limpeza</t>
  </si>
  <si>
    <t>Material de Copa e Cozinha</t>
  </si>
  <si>
    <t>Subtotal (Pessoal):</t>
  </si>
  <si>
    <t>Aquisição de Bens Permanentes</t>
  </si>
  <si>
    <t>2.2.26</t>
  </si>
  <si>
    <t>Condomínio</t>
  </si>
  <si>
    <t>2.2.25</t>
  </si>
  <si>
    <t>Qnt. Trabalhadores</t>
  </si>
  <si>
    <t>Vale Transporte</t>
  </si>
  <si>
    <t>PESQUISA DE MERCADO¹</t>
  </si>
  <si>
    <t>Nº</t>
  </si>
  <si>
    <t>Entrada de Recursos</t>
  </si>
  <si>
    <t>Saída de Recursos</t>
  </si>
  <si>
    <t>Justificativa para Aquisição</t>
  </si>
  <si>
    <t>Mês 13</t>
  </si>
  <si>
    <t>Mês 14</t>
  </si>
  <si>
    <t>Mês 15</t>
  </si>
  <si>
    <t>Mês 16</t>
  </si>
  <si>
    <t>Mês 17</t>
  </si>
  <si>
    <t>Mês 18</t>
  </si>
  <si>
    <t>Mês 19</t>
  </si>
  <si>
    <t>Mês 20</t>
  </si>
  <si>
    <t>Mês 21</t>
  </si>
  <si>
    <t>Mês 22</t>
  </si>
  <si>
    <t>Mês 23</t>
  </si>
  <si>
    <t>Mês 24</t>
  </si>
  <si>
    <t>Total:</t>
  </si>
  <si>
    <t>1) Descrição da Pesquisa de Mercado</t>
  </si>
  <si>
    <t>2.1.4.6</t>
  </si>
  <si>
    <t>2.1.4.7</t>
  </si>
  <si>
    <t>Adicional Noturno</t>
  </si>
  <si>
    <t>Embasamento Legal</t>
  </si>
  <si>
    <t>Denominação do Encargo</t>
  </si>
  <si>
    <t>Benefício</t>
  </si>
  <si>
    <t>Outros</t>
  </si>
  <si>
    <t>Telefone Fixo</t>
  </si>
  <si>
    <t>Telefone Móvel</t>
  </si>
  <si>
    <t>2.1.3.2</t>
  </si>
  <si>
    <t>Hora Extra</t>
  </si>
  <si>
    <t>2.1.1.5</t>
  </si>
  <si>
    <t>DSR sobre Hora Extra/Adic. Noturno</t>
  </si>
  <si>
    <t>Medicina e Segurança do Trabalho</t>
  </si>
  <si>
    <t>2.2.27</t>
  </si>
  <si>
    <t>2.2.28</t>
  </si>
  <si>
    <t>2.2.29</t>
  </si>
  <si>
    <t>2.2.30</t>
  </si>
  <si>
    <t>Despesas Sindicais</t>
  </si>
  <si>
    <t>Serviços de Internet (Web Design, Hospedagem de Site, outros)</t>
  </si>
  <si>
    <t>Consultoria</t>
  </si>
  <si>
    <t>Serviços de Segurança</t>
  </si>
  <si>
    <t>Internet</t>
  </si>
  <si>
    <t>Serviços de Instalação e Manutenção Elétrica e Hidráulica</t>
  </si>
  <si>
    <t>Manutenção e Reparos em Ar Condicionado</t>
  </si>
  <si>
    <t xml:space="preserve">Serviços de Manutenção em Equipamentos e Máquinas </t>
  </si>
  <si>
    <t>Locação de Espaço</t>
  </si>
  <si>
    <t>Despesas de Viagem - Passagem Áerea</t>
  </si>
  <si>
    <t>Despesas de Viagem - Passagem Terrestre</t>
  </si>
  <si>
    <t>Locação de Veículos com Motorista</t>
  </si>
  <si>
    <t>Manutenção e Reparos em Redes e Computadores</t>
  </si>
  <si>
    <t>Publicidade, Comunicação e Marketing</t>
  </si>
  <si>
    <t>Assinatura de Periódicos e Aquisição de Livros</t>
  </si>
  <si>
    <t>IPVA/Seguro Obrigatório/Licenciamento</t>
  </si>
  <si>
    <t>Serviços de Registro/Produção Audiovisual</t>
  </si>
  <si>
    <t>Serviços de Entrega/Recarga de Vale Transportes</t>
  </si>
  <si>
    <t>Máquinas, Aparelhos, Utensílios e Equipamentos de Uso Industrial</t>
  </si>
  <si>
    <t>Equipamentos de Comunicação e Telefonia</t>
  </si>
  <si>
    <t>Equipamentos de Informática</t>
  </si>
  <si>
    <t>Equipamentos de Som, Vídeo, Fotográfico e Cinematográfico</t>
  </si>
  <si>
    <t>Máquinas, Aparelhos, Utensílios e Equip. de Uso Administrativo</t>
  </si>
  <si>
    <t>Material Esportivo e Recreativo</t>
  </si>
  <si>
    <t>Mobiliário</t>
  </si>
  <si>
    <t>Coleção e Materiais Bibliográficos</t>
  </si>
  <si>
    <t>Instrumentos Musicais e Artísticos</t>
  </si>
  <si>
    <t>Equipamentos de Segurança Eletrônica</t>
  </si>
  <si>
    <t>Material Didático</t>
  </si>
  <si>
    <t>Outros Materiais Permanentes</t>
  </si>
  <si>
    <t>Eventos</t>
  </si>
  <si>
    <t>Cursos</t>
  </si>
  <si>
    <t>Aquisição e Suporte em Softwares</t>
  </si>
  <si>
    <t>Seguro de Veículos</t>
  </si>
  <si>
    <t>Manutenção em Veículos</t>
  </si>
  <si>
    <t>Gastos com Pessoal</t>
  </si>
  <si>
    <t>% do Total</t>
  </si>
  <si>
    <t>13º Salário</t>
  </si>
  <si>
    <t>2.2.31</t>
  </si>
  <si>
    <t>2.2.32</t>
  </si>
  <si>
    <t>2.2.33</t>
  </si>
  <si>
    <t>2.2.34</t>
  </si>
  <si>
    <t>2.2.35</t>
  </si>
  <si>
    <t>2.2.36</t>
  </si>
  <si>
    <t>2.2.37</t>
  </si>
  <si>
    <t>2.2.38</t>
  </si>
  <si>
    <t>2.2.39</t>
  </si>
  <si>
    <t>2.2.40</t>
  </si>
  <si>
    <t>2.2.41</t>
  </si>
  <si>
    <t>2.2.42</t>
  </si>
  <si>
    <t>2.2.43</t>
  </si>
  <si>
    <t>2.2.44</t>
  </si>
  <si>
    <t>2.2.45</t>
  </si>
  <si>
    <t>2.2.46</t>
  </si>
  <si>
    <t>2.2.47</t>
  </si>
  <si>
    <t>2.2.48</t>
  </si>
  <si>
    <t>2.2.49</t>
  </si>
  <si>
    <t>2.2.50</t>
  </si>
  <si>
    <t>2.2.51</t>
  </si>
  <si>
    <t>2.2.52</t>
  </si>
  <si>
    <t>2.2.53</t>
  </si>
  <si>
    <t>2.2.54</t>
  </si>
  <si>
    <t>2.2.55</t>
  </si>
  <si>
    <t>2.2.56</t>
  </si>
  <si>
    <t>2.2.57</t>
  </si>
  <si>
    <t>2.2.58</t>
  </si>
  <si>
    <t>2.2.59</t>
  </si>
  <si>
    <t>2.2.60</t>
  </si>
  <si>
    <t>Item</t>
  </si>
  <si>
    <t>Mês</t>
  </si>
  <si>
    <t xml:space="preserve">Rem. Bruta </t>
  </si>
  <si>
    <t>Qnt. Trab.</t>
  </si>
  <si>
    <t>Rem. Bruta
x
Qnt. Trab.</t>
  </si>
  <si>
    <t>Subtotal Pessoal:</t>
  </si>
  <si>
    <t>Total
(Rem. Bruta
+ Encargos
+ Benefícios)</t>
  </si>
  <si>
    <t>Repasses do Termo de Parceria</t>
  </si>
  <si>
    <t>(E) Total de Entradas:</t>
  </si>
  <si>
    <t>(S) Total de Saídas:</t>
  </si>
  <si>
    <t>(E) Total de Entradas</t>
  </si>
  <si>
    <t>(S) Total de Saídas</t>
  </si>
  <si>
    <t>2.1.3.3</t>
  </si>
  <si>
    <t>2.1.3.4</t>
  </si>
  <si>
    <t>2.1.3.5</t>
  </si>
  <si>
    <t>2.1.3.6</t>
  </si>
  <si>
    <t>2.1.3.7</t>
  </si>
  <si>
    <t>2.1.3.8</t>
  </si>
  <si>
    <t>2.1.3.9</t>
  </si>
  <si>
    <t>2.1.3.10</t>
  </si>
  <si>
    <t>2.1.3.11</t>
  </si>
  <si>
    <t>2.1.3.12</t>
  </si>
  <si>
    <t>Saída de 
Recursos</t>
  </si>
  <si>
    <t>2.1.2.2</t>
  </si>
  <si>
    <t>Auxílio Transporte</t>
  </si>
  <si>
    <t>Bolsa Estágio</t>
  </si>
  <si>
    <t>Serviços de Montagem e Desmontagem de Mobiliário</t>
  </si>
  <si>
    <t>Material de Informática</t>
  </si>
  <si>
    <t>INSS Patronal</t>
  </si>
  <si>
    <t>Buffet</t>
  </si>
  <si>
    <t>1/3 de Férias</t>
  </si>
  <si>
    <t>Gastos Gerais</t>
  </si>
  <si>
    <t>Custas com Justiça do Trabalho</t>
  </si>
  <si>
    <t>Outros Encargos Trabalhistas</t>
  </si>
  <si>
    <t>Tabela 1 - Previsão Sintética de Receitas e Gastos Mensais em Regime de Competência</t>
  </si>
  <si>
    <t>Outros Gastos Gerais</t>
  </si>
  <si>
    <t>Despesas de Viagem</t>
  </si>
  <si>
    <t>Remuneração Bruta do Cargo</t>
  </si>
  <si>
    <t>Nº Lançto</t>
  </si>
  <si>
    <t>Valor</t>
  </si>
  <si>
    <t>Mês Final</t>
  </si>
  <si>
    <t>Área Fim</t>
  </si>
  <si>
    <t>Área Meio</t>
  </si>
  <si>
    <t>Observações</t>
  </si>
  <si>
    <t>Área
Destinada</t>
  </si>
  <si>
    <t>Rescisão de Trabalho</t>
  </si>
  <si>
    <t>Destinação</t>
  </si>
  <si>
    <t>Tabela 7 - Previsão Detalhada do Fluxo de Gastos Gerais em Regime de Competência</t>
  </si>
  <si>
    <t>Destinação dos Gastos do Termo de Parceria</t>
  </si>
  <si>
    <t>Destinação dos Gastos do Termo de Parceria com Pessoal</t>
  </si>
  <si>
    <t>Total da Memória de Cálculo</t>
  </si>
  <si>
    <t>Detalhamento dos Outros Encargos</t>
  </si>
  <si>
    <t>Detalhamento dos Outros Benefícios</t>
  </si>
  <si>
    <t>Atividades do Termo de Parceria -
Vinculação ao Programa de Trabalho</t>
  </si>
  <si>
    <t>Mês Inicial</t>
  </si>
  <si>
    <t>Tabela 3 - Previsão Analítica de Receitas e Gastos Mensais em Regime de Competência</t>
  </si>
  <si>
    <t>Tabela 4 - Previsão Mensal dos Encargos e Benefícios de Pessoal</t>
  </si>
  <si>
    <t>Tabela 5 - Previsão de Gastos com Pessoal</t>
  </si>
  <si>
    <t>Tabela 6 - Previsão de Aquisição de Bens Permanentes</t>
  </si>
  <si>
    <t>Tabela 2 - Previsão de Gastos Gerais das Atividades do Termo de Parceria</t>
  </si>
  <si>
    <t>Categoria</t>
  </si>
  <si>
    <t>Pessoal</t>
  </si>
  <si>
    <t>Gerais</t>
  </si>
  <si>
    <t>Subtotal</t>
  </si>
  <si>
    <t>Qnt. Estag.</t>
  </si>
  <si>
    <t>Bolsa Estágio
x
Qnt. Estag.</t>
  </si>
  <si>
    <t>Detalhamento Celetistas</t>
  </si>
  <si>
    <t>Detalhamento Estagiários</t>
  </si>
  <si>
    <t>Mês Inicial de Trabalho</t>
  </si>
  <si>
    <t>Mês Final de Trabalho</t>
  </si>
  <si>
    <t>Mês da Data Base</t>
  </si>
  <si>
    <t>Convenção Coletiva de Trabalho - CCT</t>
  </si>
  <si>
    <t xml:space="preserve">Total
(Rem. Bruta
+ Encargos
+ Benefícios) </t>
  </si>
  <si>
    <t>Gastos Mensais 
Antes do Reajuste</t>
  </si>
  <si>
    <t>Gastos Mensais 
Após Reajuste</t>
  </si>
  <si>
    <t>$F$6:$F$105</t>
  </si>
  <si>
    <t>$G$6:$G$105</t>
  </si>
  <si>
    <t>$H$6:$H$105</t>
  </si>
  <si>
    <t>$I$6:$I$105</t>
  </si>
  <si>
    <t>$J$6:$J$105</t>
  </si>
  <si>
    <t>$K$6:$K$105</t>
  </si>
  <si>
    <t>$L$6:$L$105</t>
  </si>
  <si>
    <t>$M$6:$M$105</t>
  </si>
  <si>
    <t>$E$6:$E$105</t>
  </si>
  <si>
    <t>$E$112:$E$121</t>
  </si>
  <si>
    <t>Aumento de Bolsa Estágio</t>
  </si>
  <si>
    <t>Total
(Bolsa Estág.
+ Férias
+ Benefícios)</t>
  </si>
  <si>
    <t xml:space="preserve">Total
(Rem. Bruta
+ Férias
+ Benefícios) </t>
  </si>
  <si>
    <t>$G$112:$G$121</t>
  </si>
  <si>
    <t>$F$112:$F$121</t>
  </si>
  <si>
    <t>$ZZ$112:$ZZ$121</t>
  </si>
  <si>
    <t>Valor Total do Lançamento</t>
  </si>
  <si>
    <t>% de Reajuste da Rem.</t>
  </si>
  <si>
    <t>Aumento do Valor dos Benefícios</t>
  </si>
  <si>
    <t>% de Reajuste da Bolsa Estágio</t>
  </si>
  <si>
    <t>Anexo IV - Memória de Cálculo
Concurso de Projetos para celebração de Termo de Parceria 
Secretaria de Estado de Esportes
Edital SEESP 01/2016</t>
  </si>
  <si>
    <t>11 meses</t>
  </si>
  <si>
    <t>Secretaria de Estado de Esportes - Edital SEESP 01/2016</t>
  </si>
  <si>
    <t>Etapa Microrregional</t>
  </si>
  <si>
    <t>Etapa Regional</t>
  </si>
  <si>
    <t>Etapa Estadual</t>
  </si>
  <si>
    <t>Etapa Nacional</t>
  </si>
  <si>
    <t>Comunicação</t>
  </si>
  <si>
    <t>Coordenação Geral de Logistica</t>
  </si>
  <si>
    <t>Supervisor-Geral</t>
  </si>
  <si>
    <t>Gestor de Projetos</t>
  </si>
  <si>
    <t xml:space="preserve">Coordenação Geral </t>
  </si>
  <si>
    <t>Analista Técnico Esportivo</t>
  </si>
  <si>
    <t>Agente Técnico</t>
  </si>
  <si>
    <t xml:space="preserve">Assistente Técnico </t>
  </si>
  <si>
    <t>Logistica</t>
  </si>
  <si>
    <t>Auxiliar Técnico I</t>
  </si>
  <si>
    <t>Auxiliar Técnico II</t>
  </si>
  <si>
    <t>Auxiliar Administrativo</t>
  </si>
  <si>
    <t>Auxiliar Financeiro</t>
  </si>
  <si>
    <t>Assesor de Comunicação</t>
  </si>
  <si>
    <t>BOLAS PARA JOGOS - BASQUETE OFICIAL PESO: 600 A 650G;</t>
  </si>
  <si>
    <t>BOLAS PARA JOGOS - BASQUETE OFICIAL PESO: 500 A 570G;</t>
  </si>
  <si>
    <t xml:space="preserve">BOLAS PARA JOGOS - MODALIDADE: FUTSAL OFICIAL </t>
  </si>
  <si>
    <t>BOLAS PARA JOGOS - TÊNIS DE MESA. TRÊS ESTRELAS.</t>
  </si>
  <si>
    <t>BOLAS PARA JOGOS - MODALIDADE: VOLEIBOL OFICIAL</t>
  </si>
  <si>
    <t>BOLAS PARA JOGOS - VOLEIBOL DE PRAIA. BOLA OFICIAL DE VÔLEI DE PRAIA</t>
  </si>
  <si>
    <t>BOLAS PARA JOGOS - MODALIDADE: HANDEBOL FEMININO OFICIAL CATEGORIA H1</t>
  </si>
  <si>
    <t>BOLAS PARA JOGOS - MODALIDADE: HANDEBOL. CATEGORIA H2</t>
  </si>
  <si>
    <t>BOLAS PARA JOGOS - MODALIDADE: HANDEBOL. CATEGORIA H3</t>
  </si>
  <si>
    <t>PETECA DE BADMINTON COMPRIMENTO DE 62MM A 70MM.</t>
  </si>
  <si>
    <t>PETECA COM 04 PENAS BRANCAS;PESO: 40 A 42GRAMAS</t>
  </si>
  <si>
    <t>BOLA DE RUGBY ENTRE 40 E 42GRAMAS</t>
  </si>
  <si>
    <t>BOLA DE GOALBALL; PESO: 1200 A 1400GRAMAS</t>
  </si>
  <si>
    <t>PELOTA DE ATLETISMO; PESO: 250GRAMAS</t>
  </si>
  <si>
    <t>BOCHA; DIAMETRO: 12 A 12,5CM</t>
  </si>
  <si>
    <t xml:space="preserve">MEDALHAS MICRORREGIONAL OURO </t>
  </si>
  <si>
    <t>MEDALHAS MICRORREGIONAL PRATA</t>
  </si>
  <si>
    <t xml:space="preserve">MEDALHAS MICRORREGIONAL BRONZE </t>
  </si>
  <si>
    <t>MEDALHAS REGIONAL BRONZE</t>
  </si>
  <si>
    <t>MEDALHAS REGIONAL PRATA</t>
  </si>
  <si>
    <t>MEDALHAS REGIONAL OURO</t>
  </si>
  <si>
    <t>MEDALHAS ESTADUAL OURO</t>
  </si>
  <si>
    <t>MEDALHAS ESTADUAL PRATA</t>
  </si>
  <si>
    <t>MEDALHAS ESTADUAL BRONZE</t>
  </si>
  <si>
    <t>TROFEU DE OURO</t>
  </si>
  <si>
    <t>TROFEU DE PRATA</t>
  </si>
  <si>
    <t>TROFEU DE BRONZE</t>
  </si>
  <si>
    <t>CAMISETA TAMANHO P</t>
  </si>
  <si>
    <t>CAMISETA TAMANHO M</t>
  </si>
  <si>
    <t>CAMISETA TAMANHO G</t>
  </si>
  <si>
    <t>CAMISETA TAMANHO GG</t>
  </si>
  <si>
    <t>CAMISETA TAMANHO EGG</t>
  </si>
  <si>
    <t>CALÇA TAMANHO M</t>
  </si>
  <si>
    <t>CALÇA TAMANHO G</t>
  </si>
  <si>
    <t>CALÇA TAMANHO GG</t>
  </si>
  <si>
    <t>CALÇA TAMANHO EGG</t>
  </si>
  <si>
    <t>AGASALHO TAMANHO P</t>
  </si>
  <si>
    <t>AGASALHO TAMANHO M</t>
  </si>
  <si>
    <t>AGASALHO TAMANHO G</t>
  </si>
  <si>
    <t>AGASALHO TAMANHO GG</t>
  </si>
  <si>
    <t>AGASALHO TAMANHO EGG</t>
  </si>
  <si>
    <t>-</t>
  </si>
  <si>
    <t>Mês 12</t>
  </si>
  <si>
    <t>Auditoria Externa</t>
  </si>
  <si>
    <t>Serviços de Manutenção em Equipamentos e Máquinas</t>
  </si>
  <si>
    <t>Melhores do Ano</t>
  </si>
  <si>
    <t>CALÇA TAMANHO P</t>
  </si>
  <si>
    <t>Área Meio - Atividades e Gastos</t>
  </si>
  <si>
    <t>asdfasdfasdfasdf</t>
  </si>
</sst>
</file>

<file path=xl/styles.xml><?xml version="1.0" encoding="utf-8"?>
<styleSheet xmlns="http://schemas.openxmlformats.org/spreadsheetml/2006/main">
  <numFmts count="4">
    <numFmt numFmtId="164" formatCode="_(&quot;R$ &quot;* #,##0.00_);_(&quot;R$ &quot;* \(#,##0.00\);_(&quot;R$ &quot;* &quot;-&quot;??_);_(@_)"/>
    <numFmt numFmtId="165" formatCode="_(* #,##0.00_);_(* \(#,##0.00\);_(* &quot;-&quot;??_);_(@_)"/>
    <numFmt numFmtId="166" formatCode="00"/>
    <numFmt numFmtId="167" formatCode="_(* #,##0_);_(* \(#,##0\);_(* &quot;-&quot;??_);_(@_)"/>
  </numFmts>
  <fonts count="32">
    <font>
      <sz val="10"/>
      <name val="Arial"/>
    </font>
    <font>
      <sz val="10"/>
      <name val="Arial"/>
      <family val="2"/>
    </font>
    <font>
      <sz val="8"/>
      <name val="Verdana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name val="Times New Roman"/>
      <family val="1"/>
    </font>
    <font>
      <b/>
      <sz val="2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Verdana"/>
      <family val="2"/>
    </font>
    <font>
      <b/>
      <sz val="8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1"/>
      <name val="Verdana"/>
      <family val="2"/>
    </font>
    <font>
      <sz val="7.8"/>
      <name val="Arial"/>
      <family val="2"/>
    </font>
    <font>
      <b/>
      <sz val="7.8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i/>
      <sz val="8"/>
      <name val="Arial"/>
      <family val="2"/>
    </font>
    <font>
      <b/>
      <sz val="16"/>
      <name val="Arial"/>
      <family val="2"/>
    </font>
    <font>
      <sz val="18"/>
      <name val="Arial"/>
      <family val="2"/>
    </font>
    <font>
      <i/>
      <sz val="16"/>
      <color indexed="10"/>
      <name val="Arial"/>
      <family val="2"/>
    </font>
    <font>
      <i/>
      <sz val="20"/>
      <color indexed="10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0" fontId="2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88">
    <xf numFmtId="0" fontId="0" fillId="0" borderId="0" xfId="0"/>
    <xf numFmtId="0" fontId="1" fillId="3" borderId="0" xfId="0" applyFont="1" applyFill="1" applyAlignment="1">
      <alignment vertical="center"/>
    </xf>
    <xf numFmtId="4" fontId="1" fillId="3" borderId="0" xfId="0" applyNumberFormat="1" applyFont="1" applyFill="1" applyAlignment="1">
      <alignment vertical="center"/>
    </xf>
    <xf numFmtId="0" fontId="7" fillId="3" borderId="0" xfId="5" applyFont="1" applyFill="1" applyBorder="1"/>
    <xf numFmtId="0" fontId="1" fillId="3" borderId="0" xfId="0" applyFont="1" applyFill="1" applyBorder="1" applyAlignment="1"/>
    <xf numFmtId="4" fontId="15" fillId="3" borderId="1" xfId="5" applyNumberFormat="1" applyFont="1" applyFill="1" applyBorder="1" applyAlignment="1">
      <alignment horizontal="right" vertical="center" wrapText="1"/>
    </xf>
    <xf numFmtId="165" fontId="3" fillId="3" borderId="0" xfId="12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15" fillId="3" borderId="1" xfId="5" applyFont="1" applyFill="1" applyBorder="1" applyAlignment="1">
      <alignment horizontal="left" vertical="center"/>
    </xf>
    <xf numFmtId="0" fontId="15" fillId="3" borderId="1" xfId="5" applyFont="1" applyFill="1" applyBorder="1" applyAlignment="1">
      <alignment horizontal="right" vertical="center" wrapText="1"/>
    </xf>
    <xf numFmtId="165" fontId="15" fillId="3" borderId="1" xfId="12" applyFont="1" applyFill="1" applyBorder="1" applyAlignment="1">
      <alignment horizontal="right" vertical="center" wrapText="1"/>
    </xf>
    <xf numFmtId="0" fontId="15" fillId="3" borderId="2" xfId="5" applyFont="1" applyFill="1" applyBorder="1" applyAlignment="1">
      <alignment horizontal="left" vertical="center" wrapText="1"/>
    </xf>
    <xf numFmtId="4" fontId="15" fillId="3" borderId="2" xfId="5" applyNumberFormat="1" applyFont="1" applyFill="1" applyBorder="1" applyAlignment="1">
      <alignment horizontal="right" vertical="center" wrapText="1"/>
    </xf>
    <xf numFmtId="0" fontId="3" fillId="3" borderId="0" xfId="5" applyFont="1" applyFill="1" applyBorder="1" applyAlignment="1">
      <alignment horizontal="left" vertical="center" wrapText="1"/>
    </xf>
    <xf numFmtId="165" fontId="19" fillId="3" borderId="0" xfId="12" applyFont="1" applyFill="1" applyBorder="1" applyAlignment="1">
      <alignment horizontal="right" vertical="center" wrapText="1"/>
    </xf>
    <xf numFmtId="165" fontId="20" fillId="3" borderId="0" xfId="12" applyFont="1" applyFill="1" applyBorder="1" applyAlignment="1">
      <alignment horizontal="right" vertical="center" wrapText="1"/>
    </xf>
    <xf numFmtId="165" fontId="20" fillId="3" borderId="2" xfId="12" applyFont="1" applyFill="1" applyBorder="1" applyAlignment="1">
      <alignment horizontal="right" vertical="center" wrapText="1"/>
    </xf>
    <xf numFmtId="165" fontId="20" fillId="3" borderId="1" xfId="12" applyFont="1" applyFill="1" applyBorder="1" applyAlignment="1">
      <alignment horizontal="right" vertical="center" wrapText="1"/>
    </xf>
    <xf numFmtId="165" fontId="20" fillId="3" borderId="3" xfId="12" applyFont="1" applyFill="1" applyBorder="1" applyAlignment="1">
      <alignment horizontal="right" vertical="center" wrapText="1"/>
    </xf>
    <xf numFmtId="0" fontId="21" fillId="3" borderId="1" xfId="5" applyFont="1" applyFill="1" applyBorder="1" applyAlignment="1">
      <alignment horizontal="left" vertical="center" wrapText="1"/>
    </xf>
    <xf numFmtId="0" fontId="22" fillId="3" borderId="0" xfId="5" applyFont="1" applyFill="1" applyBorder="1" applyAlignment="1">
      <alignment horizontal="left" vertical="center"/>
    </xf>
    <xf numFmtId="0" fontId="21" fillId="3" borderId="2" xfId="5" applyFont="1" applyFill="1" applyBorder="1" applyAlignment="1">
      <alignment horizontal="left" vertical="center" wrapText="1"/>
    </xf>
    <xf numFmtId="0" fontId="22" fillId="3" borderId="0" xfId="5" applyFont="1" applyFill="1" applyBorder="1" applyAlignment="1">
      <alignment horizontal="right" vertical="center"/>
    </xf>
    <xf numFmtId="0" fontId="2" fillId="3" borderId="0" xfId="5" applyFont="1" applyFill="1" applyBorder="1" applyAlignment="1">
      <alignment horizontal="right" vertical="center"/>
    </xf>
    <xf numFmtId="0" fontId="3" fillId="3" borderId="0" xfId="4" applyFont="1" applyFill="1" applyBorder="1" applyAlignment="1">
      <alignment vertical="center" wrapText="1"/>
    </xf>
    <xf numFmtId="0" fontId="22" fillId="3" borderId="0" xfId="0" applyFont="1" applyFill="1" applyBorder="1" applyAlignment="1">
      <alignment horizontal="left" vertical="center"/>
    </xf>
    <xf numFmtId="4" fontId="15" fillId="3" borderId="0" xfId="5" applyNumberFormat="1" applyFont="1" applyFill="1" applyBorder="1" applyAlignment="1">
      <alignment horizontal="right" vertical="center" wrapText="1"/>
    </xf>
    <xf numFmtId="0" fontId="15" fillId="3" borderId="0" xfId="5" applyFont="1" applyFill="1" applyBorder="1" applyAlignment="1">
      <alignment horizontal="center" vertical="center" wrapText="1"/>
    </xf>
    <xf numFmtId="0" fontId="11" fillId="3" borderId="0" xfId="0" applyFont="1" applyFill="1" applyBorder="1" applyAlignment="1" applyProtection="1">
      <alignment horizontal="left" vertical="center" wrapText="1"/>
      <protection locked="0"/>
    </xf>
    <xf numFmtId="4" fontId="11" fillId="3" borderId="0" xfId="0" applyNumberFormat="1" applyFont="1" applyFill="1" applyBorder="1" applyAlignment="1" applyProtection="1">
      <alignment horizontal="right" vertical="center" wrapText="1"/>
      <protection locked="0"/>
    </xf>
    <xf numFmtId="166" fontId="11" fillId="3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11" fillId="3" borderId="2" xfId="0" applyFont="1" applyFill="1" applyBorder="1" applyAlignment="1" applyProtection="1">
      <alignment horizontal="left" vertical="center" wrapText="1"/>
      <protection locked="0"/>
    </xf>
    <xf numFmtId="4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166" fontId="11" fillId="3" borderId="2" xfId="0" applyNumberFormat="1" applyFont="1" applyFill="1" applyBorder="1" applyAlignment="1" applyProtection="1">
      <alignment horizontal="right" vertical="center" wrapText="1"/>
      <protection locked="0"/>
    </xf>
    <xf numFmtId="0" fontId="10" fillId="3" borderId="2" xfId="0" applyFont="1" applyFill="1" applyBorder="1" applyAlignment="1" applyProtection="1">
      <alignment horizontal="center" vertical="center"/>
    </xf>
    <xf numFmtId="165" fontId="11" fillId="3" borderId="0" xfId="12" applyFont="1" applyFill="1" applyBorder="1" applyAlignment="1" applyProtection="1">
      <alignment horizontal="right" vertical="center" wrapText="1"/>
    </xf>
    <xf numFmtId="165" fontId="11" fillId="3" borderId="2" xfId="12" applyFont="1" applyFill="1" applyBorder="1" applyAlignment="1" applyProtection="1">
      <alignment horizontal="right" vertical="center" wrapText="1"/>
    </xf>
    <xf numFmtId="165" fontId="10" fillId="3" borderId="1" xfId="12" applyFont="1" applyFill="1" applyBorder="1" applyAlignment="1" applyProtection="1">
      <alignment horizontal="right" vertical="center" wrapText="1"/>
    </xf>
    <xf numFmtId="165" fontId="3" fillId="3" borderId="5" xfId="12" applyFont="1" applyFill="1" applyBorder="1" applyAlignment="1" applyProtection="1">
      <alignment horizontal="right" vertical="center"/>
      <protection locked="0"/>
    </xf>
    <xf numFmtId="165" fontId="3" fillId="3" borderId="0" xfId="12" applyFont="1" applyFill="1" applyBorder="1" applyAlignment="1" applyProtection="1">
      <alignment horizontal="right" vertical="center"/>
      <protection locked="0"/>
    </xf>
    <xf numFmtId="17" fontId="15" fillId="3" borderId="1" xfId="0" applyNumberFormat="1" applyFont="1" applyFill="1" applyBorder="1" applyAlignment="1">
      <alignment horizontal="left" vertical="center" wrapText="1"/>
    </xf>
    <xf numFmtId="167" fontId="15" fillId="3" borderId="1" xfId="12" applyNumberFormat="1" applyFont="1" applyFill="1" applyBorder="1" applyAlignment="1">
      <alignment horizontal="right" vertical="center" wrapText="1"/>
    </xf>
    <xf numFmtId="0" fontId="3" fillId="3" borderId="0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Alignment="1">
      <alignment horizontal="left" vertical="center"/>
    </xf>
    <xf numFmtId="0" fontId="3" fillId="3" borderId="0" xfId="0" applyFont="1" applyFill="1" applyBorder="1" applyAlignment="1" applyProtection="1">
      <alignment horizontal="center" vertical="center" wrapText="1"/>
      <protection locked="0"/>
    </xf>
    <xf numFmtId="17" fontId="15" fillId="3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/>
    </xf>
    <xf numFmtId="0" fontId="15" fillId="3" borderId="2" xfId="0" applyFont="1" applyFill="1" applyBorder="1" applyAlignment="1" applyProtection="1">
      <alignment horizontal="left" vertical="center" wrapText="1"/>
    </xf>
    <xf numFmtId="4" fontId="15" fillId="3" borderId="1" xfId="0" applyNumberFormat="1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 wrapText="1"/>
    </xf>
    <xf numFmtId="165" fontId="3" fillId="3" borderId="6" xfId="12" applyFont="1" applyFill="1" applyBorder="1" applyAlignment="1" applyProtection="1">
      <alignment horizontal="center" vertical="center"/>
    </xf>
    <xf numFmtId="0" fontId="3" fillId="3" borderId="3" xfId="0" applyFont="1" applyFill="1" applyBorder="1" applyAlignment="1" applyProtection="1">
      <alignment vertical="center"/>
    </xf>
    <xf numFmtId="0" fontId="15" fillId="3" borderId="3" xfId="0" applyFont="1" applyFill="1" applyBorder="1" applyAlignment="1" applyProtection="1">
      <alignment horizontal="right" vertical="center" wrapText="1"/>
    </xf>
    <xf numFmtId="165" fontId="15" fillId="3" borderId="3" xfId="12" applyFont="1" applyFill="1" applyBorder="1" applyAlignment="1" applyProtection="1">
      <alignment horizontal="right" vertical="center"/>
    </xf>
    <xf numFmtId="0" fontId="3" fillId="3" borderId="7" xfId="0" applyFont="1" applyFill="1" applyBorder="1" applyAlignment="1" applyProtection="1">
      <alignment vertical="center"/>
    </xf>
    <xf numFmtId="165" fontId="15" fillId="3" borderId="7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 applyProtection="1">
      <alignment vertical="center" wrapText="1"/>
    </xf>
    <xf numFmtId="165" fontId="15" fillId="3" borderId="1" xfId="12" applyFont="1" applyFill="1" applyBorder="1" applyAlignment="1" applyProtection="1">
      <alignment horizontal="right" vertical="center"/>
    </xf>
    <xf numFmtId="0" fontId="3" fillId="3" borderId="2" xfId="0" applyFont="1" applyFill="1" applyBorder="1" applyAlignment="1" applyProtection="1">
      <alignment vertical="center"/>
    </xf>
    <xf numFmtId="4" fontId="15" fillId="3" borderId="2" xfId="0" applyNumberFormat="1" applyFont="1" applyFill="1" applyBorder="1" applyAlignment="1" applyProtection="1">
      <alignment horizontal="right" vertical="center"/>
    </xf>
    <xf numFmtId="0" fontId="15" fillId="3" borderId="2" xfId="0" applyFont="1" applyFill="1" applyBorder="1" applyAlignment="1" applyProtection="1">
      <alignment horizontal="left" vertical="center"/>
    </xf>
    <xf numFmtId="0" fontId="15" fillId="3" borderId="0" xfId="0" applyFont="1" applyFill="1" applyBorder="1" applyAlignment="1" applyProtection="1">
      <alignment vertical="center" wrapText="1"/>
    </xf>
    <xf numFmtId="0" fontId="15" fillId="3" borderId="6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 applyProtection="1">
      <alignment vertical="center"/>
    </xf>
    <xf numFmtId="0" fontId="23" fillId="3" borderId="0" xfId="0" applyFont="1" applyFill="1" applyBorder="1" applyAlignment="1" applyProtection="1">
      <alignment vertical="center" wrapText="1"/>
    </xf>
    <xf numFmtId="165" fontId="3" fillId="3" borderId="0" xfId="12" applyFont="1" applyFill="1" applyBorder="1" applyAlignment="1" applyProtection="1">
      <alignment horizontal="center" vertical="center"/>
    </xf>
    <xf numFmtId="165" fontId="3" fillId="3" borderId="8" xfId="12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right" vertical="center" wrapText="1"/>
    </xf>
    <xf numFmtId="165" fontId="15" fillId="3" borderId="2" xfId="12" applyFont="1" applyFill="1" applyBorder="1" applyAlignment="1" applyProtection="1">
      <alignment horizontal="right" vertical="center"/>
    </xf>
    <xf numFmtId="0" fontId="15" fillId="3" borderId="2" xfId="0" applyFont="1" applyFill="1" applyBorder="1" applyAlignment="1" applyProtection="1">
      <alignment vertical="center"/>
    </xf>
    <xf numFmtId="165" fontId="15" fillId="3" borderId="1" xfId="12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vertical="center" wrapText="1"/>
      <protection locked="0"/>
    </xf>
    <xf numFmtId="165" fontId="3" fillId="3" borderId="0" xfId="12" applyFont="1" applyFill="1" applyBorder="1" applyAlignment="1" applyProtection="1">
      <alignment horizontal="right" vertical="center" wrapText="1"/>
      <protection locked="0"/>
    </xf>
    <xf numFmtId="1" fontId="3" fillId="3" borderId="0" xfId="0" applyNumberFormat="1" applyFont="1" applyFill="1" applyBorder="1" applyAlignment="1" applyProtection="1">
      <alignment horizontal="left" vertical="center" wrapText="1"/>
    </xf>
    <xf numFmtId="0" fontId="1" fillId="3" borderId="0" xfId="0" applyFont="1" applyFill="1" applyAlignment="1" applyProtection="1">
      <alignment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3" borderId="0" xfId="0" applyNumberFormat="1" applyFont="1" applyFill="1" applyAlignment="1" applyProtection="1">
      <alignment vertical="center"/>
      <protection locked="0"/>
    </xf>
    <xf numFmtId="0" fontId="30" fillId="3" borderId="0" xfId="0" applyFont="1" applyFill="1" applyAlignment="1" applyProtection="1">
      <alignment vertical="center"/>
      <protection locked="0"/>
    </xf>
    <xf numFmtId="9" fontId="1" fillId="3" borderId="9" xfId="10" applyFont="1" applyFill="1" applyBorder="1" applyAlignment="1" applyProtection="1">
      <alignment horizontal="right" vertical="center"/>
      <protection locked="0"/>
    </xf>
    <xf numFmtId="165" fontId="1" fillId="3" borderId="9" xfId="12" applyFont="1" applyFill="1" applyBorder="1" applyAlignment="1" applyProtection="1">
      <alignment horizontal="right" vertical="center"/>
      <protection locked="0"/>
    </xf>
    <xf numFmtId="165" fontId="1" fillId="3" borderId="10" xfId="12" applyFont="1" applyFill="1" applyBorder="1" applyAlignment="1" applyProtection="1">
      <alignment horizontal="right" vertical="center"/>
      <protection locked="0"/>
    </xf>
    <xf numFmtId="0" fontId="17" fillId="3" borderId="0" xfId="0" applyFont="1" applyFill="1" applyAlignment="1" applyProtection="1">
      <alignment horizontal="left" vertical="center"/>
    </xf>
    <xf numFmtId="9" fontId="1" fillId="3" borderId="10" xfId="10" applyFont="1" applyFill="1" applyBorder="1" applyAlignment="1" applyProtection="1">
      <alignment horizontal="right" vertical="center"/>
      <protection locked="0"/>
    </xf>
    <xf numFmtId="10" fontId="15" fillId="3" borderId="1" xfId="10" applyNumberFormat="1" applyFont="1" applyFill="1" applyBorder="1" applyAlignment="1">
      <alignment horizontal="right" vertical="center" wrapText="1"/>
    </xf>
    <xf numFmtId="10" fontId="15" fillId="3" borderId="7" xfId="10" applyNumberFormat="1" applyFont="1" applyFill="1" applyBorder="1" applyAlignment="1" applyProtection="1">
      <alignment horizontal="right" vertical="center"/>
    </xf>
    <xf numFmtId="165" fontId="3" fillId="3" borderId="3" xfId="12" applyFont="1" applyFill="1" applyBorder="1" applyAlignment="1" applyProtection="1">
      <alignment horizontal="right" vertical="center"/>
    </xf>
    <xf numFmtId="0" fontId="11" fillId="3" borderId="0" xfId="0" applyFont="1" applyFill="1" applyBorder="1" applyAlignment="1" applyProtection="1">
      <alignment horizontal="right" vertical="center" wrapText="1"/>
      <protection locked="0"/>
    </xf>
    <xf numFmtId="0" fontId="0" fillId="0" borderId="0" xfId="0" applyAlignment="1">
      <alignment horizontal="right"/>
    </xf>
    <xf numFmtId="165" fontId="3" fillId="3" borderId="0" xfId="12" applyFont="1" applyFill="1" applyBorder="1" applyAlignment="1" applyProtection="1">
      <alignment horizontal="center" vertical="center" wrapText="1"/>
      <protection locked="0"/>
    </xf>
    <xf numFmtId="0" fontId="15" fillId="3" borderId="1" xfId="5" applyFont="1" applyFill="1" applyBorder="1" applyAlignment="1">
      <alignment horizontal="left" vertical="center" wrapText="1"/>
    </xf>
    <xf numFmtId="0" fontId="15" fillId="3" borderId="1" xfId="0" applyFont="1" applyFill="1" applyBorder="1" applyAlignment="1" applyProtection="1">
      <alignment horizontal="left" vertical="center" wrapText="1"/>
    </xf>
    <xf numFmtId="0" fontId="15" fillId="3" borderId="2" xfId="5" applyFont="1" applyFill="1" applyBorder="1" applyAlignment="1">
      <alignment horizontal="left" vertical="center"/>
    </xf>
    <xf numFmtId="0" fontId="15" fillId="3" borderId="2" xfId="5" applyFont="1" applyFill="1" applyBorder="1" applyAlignment="1">
      <alignment horizontal="right" vertical="center" wrapText="1"/>
    </xf>
    <xf numFmtId="10" fontId="15" fillId="3" borderId="1" xfId="10" applyNumberFormat="1" applyFont="1" applyFill="1" applyBorder="1" applyAlignment="1" applyProtection="1">
      <alignment horizontal="right" vertical="center"/>
    </xf>
    <xf numFmtId="10" fontId="15" fillId="3" borderId="1" xfId="10" applyNumberFormat="1" applyFont="1" applyFill="1" applyBorder="1" applyAlignment="1" applyProtection="1">
      <alignment horizontal="center" vertical="center"/>
    </xf>
    <xf numFmtId="10" fontId="3" fillId="3" borderId="6" xfId="10" applyNumberFormat="1" applyFont="1" applyFill="1" applyBorder="1" applyAlignment="1" applyProtection="1">
      <alignment horizontal="center" vertical="center"/>
    </xf>
    <xf numFmtId="10" fontId="15" fillId="3" borderId="2" xfId="10" applyNumberFormat="1" applyFont="1" applyFill="1" applyBorder="1" applyAlignment="1" applyProtection="1">
      <alignment horizontal="right" vertical="center"/>
    </xf>
    <xf numFmtId="10" fontId="15" fillId="3" borderId="6" xfId="10" applyNumberFormat="1" applyFont="1" applyFill="1" applyBorder="1" applyAlignment="1" applyProtection="1">
      <alignment horizontal="center" vertical="center"/>
    </xf>
    <xf numFmtId="10" fontId="3" fillId="3" borderId="0" xfId="10" applyNumberFormat="1" applyFont="1" applyFill="1" applyBorder="1" applyAlignment="1" applyProtection="1">
      <alignment horizontal="center" vertical="center"/>
    </xf>
    <xf numFmtId="10" fontId="15" fillId="3" borderId="3" xfId="10" applyNumberFormat="1" applyFont="1" applyFill="1" applyBorder="1" applyAlignment="1" applyProtection="1">
      <alignment horizontal="right" vertical="center"/>
    </xf>
    <xf numFmtId="10" fontId="3" fillId="3" borderId="8" xfId="10" applyNumberFormat="1" applyFont="1" applyFill="1" applyBorder="1" applyAlignment="1" applyProtection="1">
      <alignment horizontal="center" vertical="center"/>
    </xf>
    <xf numFmtId="10" fontId="3" fillId="3" borderId="3" xfId="10" applyNumberFormat="1" applyFont="1" applyFill="1" applyBorder="1" applyAlignment="1" applyProtection="1">
      <alignment horizontal="right" vertical="center"/>
    </xf>
    <xf numFmtId="165" fontId="20" fillId="3" borderId="7" xfId="12" applyFont="1" applyFill="1" applyBorder="1" applyAlignment="1">
      <alignment horizontal="right" vertical="center" wrapText="1"/>
    </xf>
    <xf numFmtId="10" fontId="18" fillId="2" borderId="0" xfId="10" applyNumberFormat="1" applyFont="1" applyFill="1" applyAlignment="1">
      <alignment vertical="center"/>
    </xf>
    <xf numFmtId="10" fontId="15" fillId="3" borderId="0" xfId="10" applyNumberFormat="1" applyFont="1" applyFill="1" applyBorder="1" applyAlignment="1">
      <alignment horizontal="center" vertical="center" wrapText="1"/>
    </xf>
    <xf numFmtId="10" fontId="20" fillId="3" borderId="1" xfId="10" applyNumberFormat="1" applyFont="1" applyFill="1" applyBorder="1" applyAlignment="1">
      <alignment horizontal="right" vertical="center" wrapText="1"/>
    </xf>
    <xf numFmtId="10" fontId="20" fillId="3" borderId="2" xfId="10" applyNumberFormat="1" applyFont="1" applyFill="1" applyBorder="1" applyAlignment="1">
      <alignment horizontal="right" vertical="center" wrapText="1"/>
    </xf>
    <xf numFmtId="10" fontId="15" fillId="3" borderId="2" xfId="10" applyNumberFormat="1" applyFont="1" applyFill="1" applyBorder="1" applyAlignment="1">
      <alignment horizontal="right" vertical="center" wrapText="1"/>
    </xf>
    <xf numFmtId="10" fontId="2" fillId="3" borderId="0" xfId="10" applyNumberFormat="1" applyFont="1" applyFill="1" applyBorder="1" applyAlignment="1">
      <alignment horizontal="right" vertical="center"/>
    </xf>
    <xf numFmtId="10" fontId="20" fillId="3" borderId="3" xfId="10" applyNumberFormat="1" applyFont="1" applyFill="1" applyBorder="1" applyAlignment="1">
      <alignment horizontal="right" vertical="center" wrapText="1"/>
    </xf>
    <xf numFmtId="10" fontId="19" fillId="3" borderId="0" xfId="10" applyNumberFormat="1" applyFont="1" applyFill="1" applyBorder="1" applyAlignment="1">
      <alignment horizontal="right" vertical="center" wrapText="1"/>
    </xf>
    <xf numFmtId="165" fontId="15" fillId="3" borderId="0" xfId="12" applyFont="1" applyFill="1" applyBorder="1" applyAlignment="1" applyProtection="1">
      <alignment horizontal="right" vertical="center"/>
    </xf>
    <xf numFmtId="0" fontId="15" fillId="3" borderId="1" xfId="0" applyFont="1" applyFill="1" applyBorder="1" applyAlignment="1" applyProtection="1">
      <alignment horizontal="left" vertical="center"/>
    </xf>
    <xf numFmtId="167" fontId="15" fillId="3" borderId="1" xfId="12" applyNumberFormat="1" applyFont="1" applyFill="1" applyBorder="1" applyAlignment="1" applyProtection="1">
      <alignment horizontal="right" vertical="center" wrapText="1"/>
    </xf>
    <xf numFmtId="165" fontId="15" fillId="3" borderId="1" xfId="12" applyNumberFormat="1" applyFont="1" applyFill="1" applyBorder="1" applyAlignment="1" applyProtection="1">
      <alignment horizontal="right" vertical="center" wrapText="1"/>
    </xf>
    <xf numFmtId="0" fontId="1" fillId="3" borderId="0" xfId="0" applyFont="1" applyFill="1" applyBorder="1" applyAlignment="1" applyProtection="1">
      <alignment vertical="center"/>
    </xf>
    <xf numFmtId="165" fontId="3" fillId="3" borderId="0" xfId="12" applyFont="1" applyFill="1" applyBorder="1" applyAlignment="1" applyProtection="1">
      <alignment horizontal="right" vertical="center"/>
    </xf>
    <xf numFmtId="0" fontId="1" fillId="3" borderId="6" xfId="0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center" vertical="center"/>
    </xf>
    <xf numFmtId="0" fontId="1" fillId="3" borderId="0" xfId="0" applyFont="1" applyFill="1" applyBorder="1" applyAlignment="1" applyProtection="1">
      <alignment horizontal="left" vertical="center"/>
    </xf>
    <xf numFmtId="4" fontId="1" fillId="3" borderId="0" xfId="0" applyNumberFormat="1" applyFont="1" applyFill="1" applyBorder="1" applyAlignment="1" applyProtection="1">
      <alignment vertical="center"/>
    </xf>
    <xf numFmtId="10" fontId="3" fillId="3" borderId="0" xfId="10" applyNumberFormat="1" applyFont="1" applyFill="1" applyBorder="1" applyAlignment="1" applyProtection="1">
      <alignment horizontal="right" vertical="center"/>
    </xf>
    <xf numFmtId="165" fontId="15" fillId="3" borderId="4" xfId="12" applyFont="1" applyFill="1" applyBorder="1" applyAlignment="1" applyProtection="1">
      <alignment horizontal="right" vertical="center"/>
    </xf>
    <xf numFmtId="9" fontId="6" fillId="3" borderId="1" xfId="0" applyNumberFormat="1" applyFont="1" applyFill="1" applyBorder="1" applyAlignment="1" applyProtection="1">
      <alignment vertical="center"/>
    </xf>
    <xf numFmtId="0" fontId="11" fillId="3" borderId="0" xfId="0" applyFont="1" applyFill="1" applyAlignment="1">
      <alignment vertical="center"/>
    </xf>
    <xf numFmtId="0" fontId="15" fillId="3" borderId="2" xfId="0" applyFont="1" applyFill="1" applyBorder="1" applyAlignment="1" applyProtection="1">
      <alignment horizontal="center" vertical="center" wrapText="1"/>
      <protection locked="0"/>
    </xf>
    <xf numFmtId="165" fontId="3" fillId="3" borderId="16" xfId="12" applyFont="1" applyFill="1" applyBorder="1" applyAlignment="1" applyProtection="1">
      <alignment horizontal="right" vertical="center"/>
      <protection locked="0"/>
    </xf>
    <xf numFmtId="0" fontId="15" fillId="3" borderId="1" xfId="0" applyFont="1" applyFill="1" applyBorder="1" applyAlignment="1" applyProtection="1">
      <alignment horizontal="center" vertical="center" wrapText="1"/>
    </xf>
    <xf numFmtId="165" fontId="0" fillId="3" borderId="0" xfId="0" applyNumberFormat="1" applyFill="1" applyBorder="1" applyAlignment="1">
      <alignment horizontal="right" vertical="center"/>
    </xf>
    <xf numFmtId="165" fontId="3" fillId="3" borderId="15" xfId="12" applyFont="1" applyFill="1" applyBorder="1" applyAlignment="1" applyProtection="1">
      <alignment horizontal="center" vertical="center" wrapText="1"/>
    </xf>
    <xf numFmtId="165" fontId="15" fillId="3" borderId="12" xfId="12" applyNumberFormat="1" applyFont="1" applyFill="1" applyBorder="1" applyAlignment="1" applyProtection="1">
      <alignment horizontal="right" vertical="center" wrapText="1"/>
    </xf>
    <xf numFmtId="165" fontId="3" fillId="3" borderId="17" xfId="12" applyFont="1" applyFill="1" applyBorder="1" applyAlignment="1" applyProtection="1">
      <alignment horizontal="right" vertical="center" wrapText="1"/>
      <protection locked="0"/>
    </xf>
    <xf numFmtId="165" fontId="15" fillId="3" borderId="15" xfId="12" applyFont="1" applyFill="1" applyBorder="1" applyAlignment="1" applyProtection="1">
      <alignment horizontal="right" vertical="center" wrapText="1"/>
    </xf>
    <xf numFmtId="165" fontId="15" fillId="3" borderId="14" xfId="12" applyNumberFormat="1" applyFont="1" applyFill="1" applyBorder="1" applyAlignment="1" applyProtection="1">
      <alignment horizontal="right" vertical="center" wrapText="1"/>
    </xf>
    <xf numFmtId="9" fontId="6" fillId="3" borderId="0" xfId="0" applyNumberFormat="1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 applyProtection="1">
      <alignment vertical="center"/>
    </xf>
    <xf numFmtId="9" fontId="6" fillId="3" borderId="11" xfId="10" applyFont="1" applyFill="1" applyBorder="1" applyAlignment="1" applyProtection="1">
      <alignment horizontal="center" vertical="center"/>
      <protection locked="0"/>
    </xf>
    <xf numFmtId="9" fontId="6" fillId="3" borderId="11" xfId="10" applyFont="1" applyFill="1" applyBorder="1" applyAlignment="1" applyProtection="1">
      <alignment horizontal="center" vertical="center"/>
    </xf>
    <xf numFmtId="0" fontId="0" fillId="3" borderId="0" xfId="0" applyFill="1" applyAlignment="1">
      <alignment horizontal="center" vertical="center"/>
    </xf>
    <xf numFmtId="165" fontId="3" fillId="3" borderId="33" xfId="12" applyFont="1" applyFill="1" applyBorder="1" applyAlignment="1" applyProtection="1">
      <alignment horizontal="right" vertical="center"/>
      <protection locked="0"/>
    </xf>
    <xf numFmtId="0" fontId="0" fillId="3" borderId="0" xfId="0" applyFill="1" applyProtection="1">
      <protection locked="0"/>
    </xf>
    <xf numFmtId="0" fontId="0" fillId="3" borderId="0" xfId="0" applyFill="1" applyAlignment="1" applyProtection="1">
      <alignment horizontal="center" vertical="center"/>
      <protection locked="0"/>
    </xf>
    <xf numFmtId="0" fontId="17" fillId="3" borderId="0" xfId="0" applyFont="1" applyFill="1" applyBorder="1" applyAlignment="1" applyProtection="1">
      <alignment horizontal="center" vertical="center" wrapText="1"/>
      <protection locked="0"/>
    </xf>
    <xf numFmtId="0" fontId="17" fillId="3" borderId="0" xfId="0" applyFont="1" applyFill="1" applyBorder="1" applyAlignment="1" applyProtection="1">
      <alignment horizontal="center" vertical="center"/>
      <protection locked="0"/>
    </xf>
    <xf numFmtId="4" fontId="15" fillId="3" borderId="12" xfId="5" applyNumberFormat="1" applyFont="1" applyFill="1" applyBorder="1" applyAlignment="1" applyProtection="1">
      <alignment horizontal="center" vertical="center" wrapText="1"/>
    </xf>
    <xf numFmtId="4" fontId="15" fillId="3" borderId="13" xfId="5" applyNumberFormat="1" applyFont="1" applyFill="1" applyBorder="1" applyAlignment="1" applyProtection="1">
      <alignment horizontal="center" vertical="center" wrapText="1"/>
    </xf>
    <xf numFmtId="4" fontId="15" fillId="3" borderId="14" xfId="5" applyNumberFormat="1" applyFont="1" applyFill="1" applyBorder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horizontal="left" vertical="center"/>
    </xf>
    <xf numFmtId="0" fontId="3" fillId="3" borderId="0" xfId="0" applyFont="1" applyFill="1" applyAlignment="1" applyProtection="1">
      <alignment horizontal="left" vertical="center" wrapText="1"/>
    </xf>
    <xf numFmtId="0" fontId="3" fillId="3" borderId="0" xfId="0" applyFont="1" applyFill="1" applyProtection="1"/>
    <xf numFmtId="0" fontId="3" fillId="3" borderId="15" xfId="0" applyFont="1" applyFill="1" applyBorder="1" applyAlignment="1" applyProtection="1">
      <alignment horizontal="right" vertical="center"/>
      <protection locked="0"/>
    </xf>
    <xf numFmtId="0" fontId="3" fillId="3" borderId="16" xfId="0" applyFont="1" applyFill="1" applyBorder="1" applyAlignment="1" applyProtection="1">
      <alignment horizontal="left" vertical="center" wrapText="1"/>
      <protection locked="0"/>
    </xf>
    <xf numFmtId="0" fontId="3" fillId="3" borderId="16" xfId="0" applyFont="1" applyFill="1" applyBorder="1" applyAlignment="1" applyProtection="1">
      <alignment horizontal="right" vertical="center"/>
      <protection locked="0"/>
    </xf>
    <xf numFmtId="0" fontId="3" fillId="3" borderId="17" xfId="0" applyFont="1" applyFill="1" applyBorder="1" applyAlignment="1" applyProtection="1">
      <alignment horizontal="left" vertical="center" wrapText="1"/>
      <protection locked="0"/>
    </xf>
    <xf numFmtId="0" fontId="3" fillId="3" borderId="28" xfId="0" applyFont="1" applyFill="1" applyBorder="1" applyAlignment="1" applyProtection="1">
      <alignment horizontal="right" vertical="center"/>
      <protection locked="0"/>
    </xf>
    <xf numFmtId="0" fontId="3" fillId="3" borderId="33" xfId="0" applyFont="1" applyFill="1" applyBorder="1" applyAlignment="1" applyProtection="1">
      <alignment horizontal="left" vertical="center" wrapText="1"/>
      <protection locked="0"/>
    </xf>
    <xf numFmtId="0" fontId="3" fillId="3" borderId="33" xfId="0" applyFont="1" applyFill="1" applyBorder="1" applyAlignment="1" applyProtection="1">
      <alignment horizontal="right" vertical="center"/>
      <protection locked="0"/>
    </xf>
    <xf numFmtId="0" fontId="3" fillId="3" borderId="30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vertical="center"/>
    </xf>
    <xf numFmtId="0" fontId="1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 applyProtection="1">
      <alignment horizontal="right" vertical="center"/>
    </xf>
    <xf numFmtId="0" fontId="17" fillId="3" borderId="0" xfId="0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  <protection locked="0"/>
    </xf>
    <xf numFmtId="0" fontId="18" fillId="2" borderId="0" xfId="5" applyFont="1" applyFill="1" applyAlignment="1" applyProtection="1">
      <alignment vertical="center"/>
      <protection locked="0"/>
    </xf>
    <xf numFmtId="4" fontId="18" fillId="2" borderId="0" xfId="5" applyNumberFormat="1" applyFont="1" applyFill="1" applyAlignment="1" applyProtection="1">
      <alignment vertical="center"/>
      <protection locked="0"/>
    </xf>
    <xf numFmtId="0" fontId="2" fillId="2" borderId="0" xfId="5" applyFont="1" applyFill="1" applyAlignment="1" applyProtection="1">
      <alignment vertical="center"/>
      <protection locked="0"/>
    </xf>
    <xf numFmtId="0" fontId="2" fillId="0" borderId="0" xfId="5" applyFont="1" applyAlignment="1" applyProtection="1">
      <alignment vertical="center"/>
      <protection locked="0"/>
    </xf>
    <xf numFmtId="4" fontId="2" fillId="0" borderId="0" xfId="5" applyNumberFormat="1" applyFont="1" applyAlignment="1" applyProtection="1">
      <alignment vertical="center"/>
      <protection locked="0"/>
    </xf>
    <xf numFmtId="0" fontId="5" fillId="0" borderId="0" xfId="5" applyFont="1" applyAlignment="1" applyProtection="1">
      <alignment horizontal="justify" vertical="center"/>
      <protection locked="0"/>
    </xf>
    <xf numFmtId="10" fontId="2" fillId="0" borderId="0" xfId="10" applyNumberFormat="1" applyFont="1" applyAlignment="1" applyProtection="1">
      <alignment vertical="center"/>
      <protection locked="0"/>
    </xf>
    <xf numFmtId="0" fontId="14" fillId="0" borderId="0" xfId="5" applyFont="1" applyAlignment="1" applyProtection="1">
      <alignment vertical="center"/>
      <protection locked="0"/>
    </xf>
    <xf numFmtId="0" fontId="3" fillId="0" borderId="26" xfId="0" applyFont="1" applyBorder="1" applyAlignment="1" applyProtection="1">
      <alignment horizontal="left" vertical="center" wrapText="1"/>
      <protection locked="0"/>
    </xf>
    <xf numFmtId="0" fontId="3" fillId="3" borderId="0" xfId="6" applyFont="1" applyFill="1" applyBorder="1" applyAlignment="1" applyProtection="1">
      <alignment horizontal="left" vertical="center" wrapText="1"/>
      <protection locked="0"/>
    </xf>
    <xf numFmtId="0" fontId="3" fillId="3" borderId="0" xfId="4" applyFont="1" applyFill="1" applyBorder="1" applyAlignment="1" applyProtection="1">
      <alignment vertical="center" wrapText="1"/>
      <protection locked="0"/>
    </xf>
    <xf numFmtId="0" fontId="3" fillId="3" borderId="0" xfId="4" applyFont="1" applyFill="1" applyBorder="1" applyAlignment="1" applyProtection="1">
      <alignment horizontal="left" vertical="center" wrapText="1"/>
      <protection locked="0"/>
    </xf>
    <xf numFmtId="0" fontId="17" fillId="3" borderId="0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0" fillId="3" borderId="0" xfId="0" applyFill="1" applyBorder="1"/>
    <xf numFmtId="4" fontId="0" fillId="3" borderId="0" xfId="0" applyNumberFormat="1" applyFill="1" applyBorder="1"/>
    <xf numFmtId="10" fontId="1" fillId="3" borderId="32" xfId="12" applyNumberFormat="1" applyFont="1" applyFill="1" applyBorder="1" applyAlignment="1" applyProtection="1">
      <alignment horizontal="right" vertical="center"/>
    </xf>
    <xf numFmtId="49" fontId="1" fillId="3" borderId="27" xfId="0" applyNumberFormat="1" applyFont="1" applyFill="1" applyBorder="1" applyAlignment="1" applyProtection="1">
      <alignment horizontal="left" wrapText="1"/>
    </xf>
    <xf numFmtId="0" fontId="0" fillId="3" borderId="0" xfId="0" applyFill="1"/>
    <xf numFmtId="0" fontId="6" fillId="3" borderId="1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/>
    </xf>
    <xf numFmtId="0" fontId="1" fillId="3" borderId="27" xfId="0" applyFont="1" applyFill="1" applyBorder="1" applyAlignment="1" applyProtection="1">
      <alignment vertical="center"/>
    </xf>
    <xf numFmtId="165" fontId="1" fillId="3" borderId="29" xfId="12" applyNumberFormat="1" applyFont="1" applyFill="1" applyBorder="1" applyAlignment="1" applyProtection="1">
      <alignment horizontal="right" vertical="center"/>
    </xf>
    <xf numFmtId="10" fontId="1" fillId="3" borderId="29" xfId="12" applyNumberFormat="1" applyFont="1" applyFill="1" applyBorder="1" applyAlignment="1" applyProtection="1">
      <alignment horizontal="right" vertical="center"/>
    </xf>
    <xf numFmtId="0" fontId="1" fillId="3" borderId="34" xfId="0" applyFont="1" applyFill="1" applyBorder="1" applyAlignment="1" applyProtection="1">
      <alignment vertical="center"/>
    </xf>
    <xf numFmtId="0" fontId="1" fillId="3" borderId="4" xfId="0" applyFont="1" applyFill="1" applyBorder="1" applyAlignment="1" applyProtection="1">
      <alignment vertical="center"/>
    </xf>
    <xf numFmtId="165" fontId="1" fillId="3" borderId="35" xfId="12" applyNumberFormat="1" applyFont="1" applyFill="1" applyBorder="1" applyAlignment="1" applyProtection="1">
      <alignment horizontal="right" vertical="center"/>
    </xf>
    <xf numFmtId="10" fontId="1" fillId="3" borderId="35" xfId="12" applyNumberFormat="1" applyFont="1" applyFill="1" applyBorder="1" applyAlignment="1" applyProtection="1">
      <alignment horizontal="right" vertical="center"/>
    </xf>
    <xf numFmtId="0" fontId="6" fillId="3" borderId="31" xfId="0" applyFont="1" applyFill="1" applyBorder="1" applyAlignment="1" applyProtection="1">
      <alignment vertical="center"/>
    </xf>
    <xf numFmtId="0" fontId="6" fillId="3" borderId="7" xfId="0" applyFont="1" applyFill="1" applyBorder="1" applyAlignment="1" applyProtection="1">
      <alignment vertical="center"/>
    </xf>
    <xf numFmtId="165" fontId="1" fillId="3" borderId="32" xfId="12" applyNumberFormat="1" applyFont="1" applyFill="1" applyBorder="1" applyAlignment="1" applyProtection="1">
      <alignment horizontal="right" vertical="center"/>
    </xf>
    <xf numFmtId="0" fontId="6" fillId="3" borderId="36" xfId="0" applyFont="1" applyFill="1" applyBorder="1" applyAlignment="1" applyProtection="1">
      <alignment vertical="center"/>
    </xf>
    <xf numFmtId="0" fontId="6" fillId="3" borderId="8" xfId="0" applyFont="1" applyFill="1" applyBorder="1" applyAlignment="1" applyProtection="1">
      <alignment vertical="center"/>
    </xf>
    <xf numFmtId="165" fontId="1" fillId="3" borderId="37" xfId="12" applyNumberFormat="1" applyFont="1" applyFill="1" applyBorder="1" applyAlignment="1" applyProtection="1">
      <alignment horizontal="right" vertical="center"/>
    </xf>
    <xf numFmtId="10" fontId="6" fillId="3" borderId="37" xfId="12" applyNumberFormat="1" applyFont="1" applyFill="1" applyBorder="1" applyAlignment="1" applyProtection="1">
      <alignment horizontal="right" vertical="center"/>
    </xf>
    <xf numFmtId="165" fontId="6" fillId="3" borderId="13" xfId="12" applyNumberFormat="1" applyFont="1" applyFill="1" applyBorder="1" applyAlignment="1" applyProtection="1">
      <alignment horizontal="right" vertical="center"/>
    </xf>
    <xf numFmtId="10" fontId="31" fillId="3" borderId="1" xfId="0" applyNumberFormat="1" applyFont="1" applyFill="1" applyBorder="1" applyAlignment="1">
      <alignment horizontal="right" vertical="center"/>
    </xf>
    <xf numFmtId="0" fontId="15" fillId="3" borderId="6" xfId="0" applyFont="1" applyFill="1" applyBorder="1" applyAlignment="1" applyProtection="1">
      <alignment horizontal="center" vertical="center" wrapText="1"/>
    </xf>
    <xf numFmtId="167" fontId="15" fillId="3" borderId="6" xfId="12" applyNumberFormat="1" applyFont="1" applyFill="1" applyBorder="1" applyAlignment="1" applyProtection="1">
      <alignment horizontal="right" vertical="center" wrapText="1"/>
    </xf>
    <xf numFmtId="165" fontId="15" fillId="3" borderId="6" xfId="12" applyNumberFormat="1" applyFont="1" applyFill="1" applyBorder="1" applyAlignment="1" applyProtection="1">
      <alignment horizontal="right" vertical="center" wrapText="1"/>
    </xf>
    <xf numFmtId="165" fontId="15" fillId="3" borderId="0" xfId="12" applyNumberFormat="1" applyFont="1" applyFill="1" applyBorder="1" applyAlignment="1" applyProtection="1">
      <alignment horizontal="right" vertical="center" wrapText="1"/>
    </xf>
    <xf numFmtId="165" fontId="3" fillId="3" borderId="16" xfId="12" applyFont="1" applyFill="1" applyBorder="1" applyAlignment="1" applyProtection="1">
      <alignment horizontal="right" vertical="center" wrapText="1"/>
      <protection locked="0"/>
    </xf>
    <xf numFmtId="0" fontId="15" fillId="3" borderId="6" xfId="0" applyFont="1" applyFill="1" applyBorder="1" applyAlignment="1" applyProtection="1">
      <alignment horizontal="left" vertical="center"/>
    </xf>
    <xf numFmtId="165" fontId="15" fillId="3" borderId="17" xfId="12" applyFont="1" applyFill="1" applyBorder="1" applyAlignment="1" applyProtection="1">
      <alignment horizontal="right" vertical="center"/>
    </xf>
    <xf numFmtId="165" fontId="15" fillId="3" borderId="14" xfId="12" applyFont="1" applyFill="1" applyBorder="1" applyAlignment="1">
      <alignment horizontal="right" vertical="center" wrapText="1"/>
    </xf>
    <xf numFmtId="165" fontId="15" fillId="3" borderId="1" xfId="12" applyFont="1" applyFill="1" applyBorder="1" applyAlignment="1">
      <alignment horizontal="center" vertical="center" wrapText="1"/>
    </xf>
    <xf numFmtId="1" fontId="3" fillId="3" borderId="27" xfId="12" applyNumberFormat="1" applyFont="1" applyFill="1" applyBorder="1" applyAlignment="1" applyProtection="1">
      <alignment horizontal="center" vertical="center" wrapText="1"/>
      <protection locked="0"/>
    </xf>
    <xf numFmtId="1" fontId="3" fillId="3" borderId="15" xfId="12" applyNumberFormat="1" applyFont="1" applyFill="1" applyBorder="1" applyAlignment="1" applyProtection="1">
      <alignment horizontal="center" vertical="center" wrapText="1"/>
      <protection locked="0"/>
    </xf>
    <xf numFmtId="1" fontId="3" fillId="3" borderId="29" xfId="12" applyNumberFormat="1" applyFont="1" applyFill="1" applyBorder="1" applyAlignment="1" applyProtection="1">
      <alignment horizontal="center" vertical="center" wrapText="1"/>
      <protection locked="0"/>
    </xf>
    <xf numFmtId="1" fontId="3" fillId="3" borderId="17" xfId="12" applyNumberFormat="1" applyFont="1" applyFill="1" applyBorder="1" applyAlignment="1" applyProtection="1">
      <alignment horizontal="center" vertical="center" wrapText="1"/>
      <protection locked="0"/>
    </xf>
    <xf numFmtId="17" fontId="15" fillId="3" borderId="0" xfId="0" applyNumberFormat="1" applyFont="1" applyFill="1" applyBorder="1" applyAlignment="1">
      <alignment horizontal="left" vertical="center" wrapText="1"/>
    </xf>
    <xf numFmtId="167" fontId="15" fillId="3" borderId="0" xfId="12" applyNumberFormat="1" applyFont="1" applyFill="1" applyBorder="1" applyAlignment="1">
      <alignment horizontal="right" vertical="center" wrapText="1"/>
    </xf>
    <xf numFmtId="17" fontId="15" fillId="3" borderId="0" xfId="0" applyNumberFormat="1" applyFont="1" applyFill="1" applyBorder="1" applyAlignment="1">
      <alignment horizontal="center" vertical="center" wrapText="1"/>
    </xf>
    <xf numFmtId="165" fontId="15" fillId="3" borderId="0" xfId="12" applyFont="1" applyFill="1" applyBorder="1" applyAlignment="1">
      <alignment horizontal="right" vertical="center" wrapText="1"/>
    </xf>
    <xf numFmtId="165" fontId="15" fillId="3" borderId="0" xfId="12" applyFont="1" applyFill="1" applyBorder="1" applyAlignment="1">
      <alignment horizontal="center" vertical="center" wrapText="1"/>
    </xf>
    <xf numFmtId="0" fontId="3" fillId="3" borderId="8" xfId="12" applyNumberFormat="1" applyFont="1" applyFill="1" applyBorder="1" applyAlignment="1" applyProtection="1">
      <alignment horizontal="center" vertical="center"/>
    </xf>
    <xf numFmtId="0" fontId="6" fillId="3" borderId="26" xfId="0" applyFont="1" applyFill="1" applyBorder="1" applyAlignment="1" applyProtection="1">
      <alignment horizontal="center" vertical="center"/>
    </xf>
    <xf numFmtId="9" fontId="1" fillId="3" borderId="33" xfId="10" applyFont="1" applyFill="1" applyBorder="1" applyAlignment="1" applyProtection="1">
      <alignment vertical="center"/>
    </xf>
    <xf numFmtId="9" fontId="1" fillId="3" borderId="26" xfId="10" applyFont="1" applyFill="1" applyBorder="1" applyAlignment="1" applyProtection="1">
      <alignment vertical="center"/>
    </xf>
    <xf numFmtId="10" fontId="1" fillId="3" borderId="0" xfId="10" applyNumberFormat="1" applyFont="1" applyFill="1" applyAlignment="1">
      <alignment vertical="center"/>
    </xf>
    <xf numFmtId="0" fontId="1" fillId="3" borderId="0" xfId="0" applyFont="1" applyFill="1" applyAlignment="1" applyProtection="1">
      <alignment vertical="center"/>
    </xf>
    <xf numFmtId="0" fontId="3" fillId="3" borderId="0" xfId="7" applyFont="1" applyFill="1" applyBorder="1" applyAlignment="1" applyProtection="1">
      <alignment horizontal="left" vertical="center" wrapText="1"/>
      <protection locked="0"/>
    </xf>
    <xf numFmtId="10" fontId="1" fillId="3" borderId="0" xfId="10" applyNumberFormat="1" applyFont="1" applyFill="1" applyAlignment="1" applyProtection="1">
      <alignment vertical="center"/>
    </xf>
    <xf numFmtId="10" fontId="1" fillId="3" borderId="0" xfId="10" applyNumberFormat="1" applyFont="1" applyFill="1" applyAlignment="1" applyProtection="1">
      <alignment vertical="center"/>
      <protection locked="0"/>
    </xf>
    <xf numFmtId="0" fontId="6" fillId="3" borderId="0" xfId="0" applyFont="1" applyFill="1" applyAlignment="1" applyProtection="1">
      <alignment vertical="center"/>
    </xf>
    <xf numFmtId="0" fontId="3" fillId="3" borderId="0" xfId="0" applyFont="1" applyFill="1" applyBorder="1" applyAlignment="1" applyProtection="1">
      <alignment horizontal="left" vertical="center" wrapText="1"/>
    </xf>
    <xf numFmtId="0" fontId="3" fillId="3" borderId="4" xfId="0" applyFont="1" applyFill="1" applyBorder="1" applyAlignment="1" applyProtection="1">
      <alignment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165" fontId="1" fillId="3" borderId="29" xfId="12" applyFont="1" applyFill="1" applyBorder="1" applyAlignment="1" applyProtection="1">
      <alignment horizontal="center" vertical="center" wrapText="1"/>
    </xf>
    <xf numFmtId="165" fontId="1" fillId="3" borderId="30" xfId="12" applyFont="1" applyFill="1" applyBorder="1" applyAlignment="1" applyProtection="1">
      <alignment horizontal="center" vertical="center" wrapText="1"/>
    </xf>
    <xf numFmtId="0" fontId="6" fillId="3" borderId="12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27" xfId="0" applyFont="1" applyFill="1" applyBorder="1" applyAlignment="1" applyProtection="1">
      <alignment horizontal="center" vertical="center"/>
    </xf>
    <xf numFmtId="0" fontId="1" fillId="3" borderId="2" xfId="0" applyFont="1" applyFill="1" applyBorder="1" applyAlignment="1" applyProtection="1">
      <alignment horizontal="center" vertical="center"/>
    </xf>
    <xf numFmtId="0" fontId="1" fillId="3" borderId="28" xfId="0" applyFont="1" applyFill="1" applyBorder="1" applyAlignment="1" applyProtection="1">
      <alignment horizontal="center" vertical="center"/>
    </xf>
    <xf numFmtId="0" fontId="3" fillId="3" borderId="0" xfId="0" applyFont="1" applyFill="1" applyBorder="1" applyAlignment="1" applyProtection="1">
      <alignment horizontal="right" vertical="center"/>
    </xf>
    <xf numFmtId="1" fontId="3" fillId="3" borderId="30" xfId="12" applyNumberFormat="1" applyFont="1" applyFill="1" applyBorder="1" applyAlignment="1" applyProtection="1">
      <alignment horizontal="center" vertical="center" wrapText="1"/>
      <protection locked="0"/>
    </xf>
    <xf numFmtId="0" fontId="15" fillId="3" borderId="0" xfId="0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10" fontId="3" fillId="3" borderId="40" xfId="0" applyNumberFormat="1" applyFont="1" applyFill="1" applyBorder="1" applyAlignment="1" applyProtection="1">
      <alignment horizontal="right" vertical="center"/>
      <protection locked="0"/>
    </xf>
    <xf numFmtId="10" fontId="3" fillId="3" borderId="39" xfId="0" applyNumberFormat="1" applyFont="1" applyFill="1" applyBorder="1" applyAlignment="1" applyProtection="1">
      <alignment horizontal="right" vertical="center"/>
      <protection locked="0"/>
    </xf>
    <xf numFmtId="10" fontId="3" fillId="3" borderId="38" xfId="0" applyNumberFormat="1" applyFont="1" applyFill="1" applyBorder="1" applyAlignment="1" applyProtection="1">
      <alignment horizontal="right" vertical="center"/>
      <protection locked="0"/>
    </xf>
    <xf numFmtId="0" fontId="15" fillId="3" borderId="2" xfId="0" applyFont="1" applyFill="1" applyBorder="1" applyAlignment="1" applyProtection="1">
      <alignment horizontal="center" vertical="center" wrapText="1"/>
    </xf>
    <xf numFmtId="0" fontId="17" fillId="3" borderId="0" xfId="0" applyFont="1" applyFill="1" applyBorder="1" applyAlignment="1">
      <alignment vertical="center" wrapText="1"/>
    </xf>
    <xf numFmtId="1" fontId="3" fillId="3" borderId="6" xfId="12" applyNumberFormat="1" applyFont="1" applyFill="1" applyBorder="1" applyAlignment="1" applyProtection="1">
      <alignment horizontal="center" vertical="center" wrapText="1"/>
      <protection locked="0"/>
    </xf>
    <xf numFmtId="1" fontId="3" fillId="3" borderId="0" xfId="12" applyNumberFormat="1" applyFont="1" applyFill="1" applyBorder="1" applyAlignment="1" applyProtection="1">
      <alignment horizontal="center" vertical="center" wrapText="1"/>
      <protection locked="0"/>
    </xf>
    <xf numFmtId="165" fontId="3" fillId="3" borderId="17" xfId="12" applyFont="1" applyFill="1" applyBorder="1" applyAlignment="1" applyProtection="1">
      <alignment horizontal="right" vertical="center"/>
    </xf>
    <xf numFmtId="165" fontId="3" fillId="3" borderId="27" xfId="12" applyFont="1" applyFill="1" applyBorder="1" applyAlignment="1" applyProtection="1">
      <alignment horizontal="right" vertical="center" wrapText="1"/>
      <protection locked="0"/>
    </xf>
    <xf numFmtId="165" fontId="3" fillId="3" borderId="15" xfId="12" applyFont="1" applyFill="1" applyBorder="1" applyAlignment="1" applyProtection="1">
      <alignment horizontal="right" vertical="center" wrapText="1"/>
      <protection locked="0"/>
    </xf>
    <xf numFmtId="165" fontId="3" fillId="3" borderId="28" xfId="12" applyFont="1" applyFill="1" applyBorder="1" applyAlignment="1" applyProtection="1">
      <alignment horizontal="right" vertical="center" wrapText="1"/>
      <protection locked="0"/>
    </xf>
    <xf numFmtId="165" fontId="19" fillId="3" borderId="4" xfId="12" applyFont="1" applyFill="1" applyBorder="1" applyAlignment="1">
      <alignment horizontal="right" vertical="center" wrapText="1"/>
    </xf>
    <xf numFmtId="10" fontId="20" fillId="3" borderId="7" xfId="10" applyNumberFormat="1" applyFont="1" applyFill="1" applyBorder="1" applyAlignment="1">
      <alignment horizontal="right" vertical="center" wrapText="1"/>
    </xf>
    <xf numFmtId="0" fontId="1" fillId="0" borderId="0" xfId="0" applyFont="1" applyFill="1" applyAlignment="1" applyProtection="1">
      <alignment vertical="center"/>
      <protection locked="0"/>
    </xf>
    <xf numFmtId="0" fontId="1" fillId="0" borderId="0" xfId="0" applyFont="1" applyFill="1" applyAlignment="1" applyProtection="1">
      <alignment vertical="center"/>
    </xf>
    <xf numFmtId="0" fontId="6" fillId="3" borderId="1" xfId="0" applyFont="1" applyFill="1" applyBorder="1" applyAlignment="1" applyProtection="1">
      <alignment horizontal="center" vertical="center"/>
    </xf>
    <xf numFmtId="49" fontId="1" fillId="3" borderId="15" xfId="0" quotePrefix="1" applyNumberFormat="1" applyFont="1" applyFill="1" applyBorder="1" applyAlignment="1" applyProtection="1">
      <alignment horizontal="left" wrapText="1"/>
    </xf>
    <xf numFmtId="49" fontId="1" fillId="3" borderId="15" xfId="0" applyNumberFormat="1" applyFont="1" applyFill="1" applyBorder="1" applyAlignment="1" applyProtection="1">
      <alignment horizontal="left" wrapText="1"/>
    </xf>
    <xf numFmtId="49" fontId="0" fillId="3" borderId="15" xfId="0" applyNumberFormat="1" applyFill="1" applyBorder="1" applyAlignment="1" applyProtection="1">
      <alignment horizontal="left" wrapText="1"/>
    </xf>
    <xf numFmtId="0" fontId="0" fillId="3" borderId="0" xfId="0" applyFill="1" applyAlignment="1" applyProtection="1">
      <alignment horizontal="center" vertical="center"/>
    </xf>
    <xf numFmtId="0" fontId="6" fillId="3" borderId="12" xfId="0" applyFon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0" fillId="3" borderId="27" xfId="0" applyFill="1" applyBorder="1" applyAlignment="1" applyProtection="1">
      <alignment horizontal="center" vertical="center"/>
    </xf>
    <xf numFmtId="165" fontId="0" fillId="3" borderId="16" xfId="0" applyNumberFormat="1" applyFill="1" applyBorder="1" applyAlignment="1" applyProtection="1">
      <alignment horizontal="right" vertical="center"/>
    </xf>
    <xf numFmtId="10" fontId="0" fillId="3" borderId="0" xfId="0" applyNumberFormat="1" applyFill="1" applyBorder="1" applyAlignment="1" applyProtection="1">
      <alignment horizontal="right" vertical="center"/>
    </xf>
    <xf numFmtId="0" fontId="0" fillId="3" borderId="15" xfId="0" applyFill="1" applyBorder="1" applyAlignment="1" applyProtection="1">
      <alignment horizontal="center" vertical="center"/>
    </xf>
    <xf numFmtId="0" fontId="0" fillId="3" borderId="1" xfId="0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center" wrapText="1"/>
    </xf>
    <xf numFmtId="165" fontId="6" fillId="3" borderId="13" xfId="0" applyNumberFormat="1" applyFont="1" applyFill="1" applyBorder="1" applyAlignment="1" applyProtection="1">
      <alignment horizontal="right" vertical="center"/>
    </xf>
    <xf numFmtId="10" fontId="0" fillId="3" borderId="1" xfId="0" applyNumberForma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vertical="center" wrapText="1"/>
    </xf>
    <xf numFmtId="0" fontId="3" fillId="3" borderId="0" xfId="0" applyFont="1" applyFill="1" applyBorder="1" applyAlignment="1" applyProtection="1">
      <alignment horizontal="center" vertical="center" wrapText="1"/>
    </xf>
    <xf numFmtId="1" fontId="3" fillId="3" borderId="29" xfId="12" applyNumberFormat="1" applyFont="1" applyFill="1" applyBorder="1" applyAlignment="1" applyProtection="1">
      <alignment horizontal="center" vertical="center" wrapText="1"/>
    </xf>
    <xf numFmtId="1" fontId="3" fillId="3" borderId="27" xfId="12" applyNumberFormat="1" applyFont="1" applyFill="1" applyBorder="1" applyAlignment="1" applyProtection="1">
      <alignment horizontal="center" vertical="center" wrapText="1"/>
    </xf>
    <xf numFmtId="1" fontId="3" fillId="3" borderId="17" xfId="12" applyNumberFormat="1" applyFont="1" applyFill="1" applyBorder="1" applyAlignment="1" applyProtection="1">
      <alignment horizontal="center" vertical="center" wrapText="1"/>
    </xf>
    <xf numFmtId="1" fontId="3" fillId="3" borderId="15" xfId="12" applyNumberFormat="1" applyFont="1" applyFill="1" applyBorder="1" applyAlignment="1" applyProtection="1">
      <alignment horizontal="center" vertical="center" wrapText="1"/>
    </xf>
    <xf numFmtId="0" fontId="6" fillId="3" borderId="0" xfId="0" applyFont="1" applyFill="1" applyBorder="1" applyAlignment="1" applyProtection="1">
      <alignment vertical="center" wrapText="1"/>
    </xf>
    <xf numFmtId="0" fontId="11" fillId="3" borderId="0" xfId="0" applyFont="1" applyFill="1" applyBorder="1" applyAlignment="1" applyProtection="1">
      <alignment horizontal="right" vertical="center" wrapText="1"/>
    </xf>
    <xf numFmtId="166" fontId="11" fillId="3" borderId="0" xfId="0" applyNumberFormat="1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right" vertical="center"/>
    </xf>
    <xf numFmtId="4" fontId="15" fillId="3" borderId="1" xfId="0" applyNumberFormat="1" applyFont="1" applyFill="1" applyBorder="1" applyAlignment="1" applyProtection="1">
      <alignment horizontal="right" vertical="center"/>
    </xf>
    <xf numFmtId="0" fontId="3" fillId="3" borderId="0" xfId="0" applyFont="1" applyFill="1" applyBorder="1" applyAlignment="1" applyProtection="1">
      <alignment horizontal="left" vertical="center"/>
    </xf>
    <xf numFmtId="0" fontId="11" fillId="3" borderId="0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right"/>
      <protection locked="0"/>
    </xf>
    <xf numFmtId="0" fontId="0" fillId="0" borderId="0" xfId="0" applyProtection="1"/>
    <xf numFmtId="165" fontId="3" fillId="3" borderId="0" xfId="12" applyFont="1" applyFill="1" applyBorder="1" applyAlignment="1" applyProtection="1">
      <alignment horizontal="right" vertical="center" wrapText="1"/>
    </xf>
    <xf numFmtId="165" fontId="3" fillId="3" borderId="0" xfId="12" applyFont="1" applyFill="1" applyBorder="1" applyAlignment="1" applyProtection="1">
      <alignment horizontal="right" wrapText="1"/>
    </xf>
    <xf numFmtId="0" fontId="0" fillId="0" borderId="0" xfId="0" applyAlignment="1" applyProtection="1">
      <alignment horizontal="right"/>
    </xf>
    <xf numFmtId="0" fontId="15" fillId="3" borderId="0" xfId="0" applyFont="1" applyFill="1" applyBorder="1" applyAlignment="1" applyProtection="1">
      <alignment horizontal="right" vertical="center" wrapText="1"/>
    </xf>
    <xf numFmtId="165" fontId="3" fillId="3" borderId="15" xfId="12" applyFont="1" applyFill="1" applyBorder="1" applyAlignment="1" applyProtection="1">
      <alignment horizontal="right" wrapText="1"/>
    </xf>
    <xf numFmtId="165" fontId="3" fillId="3" borderId="15" xfId="12" applyFont="1" applyFill="1" applyBorder="1" applyAlignment="1" applyProtection="1">
      <alignment horizontal="right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15" fillId="3" borderId="28" xfId="0" applyFont="1" applyFill="1" applyBorder="1" applyAlignment="1" applyProtection="1">
      <alignment horizontal="center" vertical="center" wrapText="1"/>
    </xf>
    <xf numFmtId="0" fontId="11" fillId="3" borderId="0" xfId="0" applyNumberFormat="1" applyFont="1" applyFill="1" applyBorder="1" applyAlignment="1" applyProtection="1">
      <alignment horizontal="left" vertical="center" wrapText="1"/>
    </xf>
    <xf numFmtId="165" fontId="3" fillId="3" borderId="17" xfId="12" applyFont="1" applyFill="1" applyBorder="1" applyAlignment="1" applyProtection="1">
      <alignment horizontal="right" vertical="center" wrapText="1"/>
    </xf>
    <xf numFmtId="0" fontId="10" fillId="3" borderId="1" xfId="0" applyFont="1" applyFill="1" applyBorder="1" applyAlignment="1" applyProtection="1">
      <alignment horizontal="right" vertical="center" wrapText="1"/>
    </xf>
    <xf numFmtId="165" fontId="3" fillId="3" borderId="27" xfId="12" applyFont="1" applyFill="1" applyBorder="1" applyAlignment="1" applyProtection="1">
      <alignment horizontal="right" vertical="center" wrapText="1"/>
    </xf>
    <xf numFmtId="165" fontId="15" fillId="3" borderId="1" xfId="12" applyFont="1" applyFill="1" applyBorder="1" applyAlignment="1" applyProtection="1">
      <alignment horizontal="right" vertical="center" wrapText="1"/>
    </xf>
    <xf numFmtId="165" fontId="15" fillId="3" borderId="12" xfId="12" applyFont="1" applyFill="1" applyBorder="1" applyAlignment="1" applyProtection="1">
      <alignment horizontal="right" vertical="center" wrapText="1"/>
    </xf>
    <xf numFmtId="0" fontId="17" fillId="3" borderId="0" xfId="0" applyFont="1" applyFill="1" applyBorder="1" applyAlignment="1" applyProtection="1">
      <alignment vertical="center"/>
    </xf>
    <xf numFmtId="0" fontId="10" fillId="3" borderId="1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4" fontId="10" fillId="3" borderId="2" xfId="0" applyNumberFormat="1" applyFont="1" applyFill="1" applyBorder="1" applyAlignment="1" applyProtection="1">
      <alignment horizontal="center" vertical="center"/>
    </xf>
    <xf numFmtId="0" fontId="17" fillId="0" borderId="0" xfId="0" applyFont="1" applyProtection="1"/>
    <xf numFmtId="165" fontId="3" fillId="3" borderId="6" xfId="12" applyFont="1" applyFill="1" applyBorder="1" applyAlignment="1" applyProtection="1">
      <alignment horizontal="right" vertical="center" wrapText="1"/>
    </xf>
    <xf numFmtId="165" fontId="3" fillId="3" borderId="2" xfId="12" applyFont="1" applyFill="1" applyBorder="1" applyAlignment="1" applyProtection="1">
      <alignment horizontal="right" vertical="center" wrapText="1"/>
    </xf>
    <xf numFmtId="165" fontId="15" fillId="3" borderId="14" xfId="12" applyFont="1" applyFill="1" applyBorder="1" applyAlignment="1" applyProtection="1">
      <alignment horizontal="right" vertical="center" wrapText="1"/>
    </xf>
    <xf numFmtId="0" fontId="11" fillId="3" borderId="1" xfId="0" applyFont="1" applyFill="1" applyBorder="1" applyAlignment="1" applyProtection="1">
      <alignment horizontal="left" vertical="center" wrapText="1"/>
    </xf>
    <xf numFmtId="165" fontId="3" fillId="3" borderId="6" xfId="12" applyFont="1" applyFill="1" applyBorder="1" applyAlignment="1" applyProtection="1">
      <alignment horizontal="center" vertical="center" wrapText="1"/>
      <protection locked="0"/>
    </xf>
    <xf numFmtId="165" fontId="15" fillId="3" borderId="13" xfId="12" applyNumberFormat="1" applyFont="1" applyFill="1" applyBorder="1" applyAlignment="1" applyProtection="1">
      <alignment horizontal="right" vertical="center" wrapText="1"/>
    </xf>
    <xf numFmtId="165" fontId="3" fillId="2" borderId="0" xfId="12" applyFont="1" applyFill="1" applyBorder="1" applyAlignment="1" applyProtection="1">
      <alignment horizontal="right" vertical="center" wrapText="1"/>
      <protection locked="0"/>
    </xf>
    <xf numFmtId="0" fontId="17" fillId="3" borderId="0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5" fillId="3" borderId="3" xfId="5" applyFont="1" applyFill="1" applyBorder="1" applyAlignment="1">
      <alignment horizontal="center" vertical="center" wrapText="1"/>
    </xf>
    <xf numFmtId="0" fontId="15" fillId="3" borderId="7" xfId="0" applyFont="1" applyFill="1" applyBorder="1" applyAlignment="1" applyProtection="1">
      <alignment horizontal="left" vertical="center" wrapText="1"/>
    </xf>
    <xf numFmtId="0" fontId="17" fillId="3" borderId="2" xfId="0" applyFont="1" applyFill="1" applyBorder="1" applyAlignment="1" applyProtection="1">
      <alignment horizontal="center"/>
    </xf>
    <xf numFmtId="0" fontId="6" fillId="3" borderId="1" xfId="0" applyFont="1" applyFill="1" applyBorder="1" applyAlignment="1" applyProtection="1">
      <alignment horizontal="right" vertical="center"/>
    </xf>
    <xf numFmtId="0" fontId="6" fillId="3" borderId="12" xfId="0" applyFont="1" applyFill="1" applyBorder="1" applyAlignment="1" applyProtection="1">
      <alignment horizontal="right" vertical="center"/>
    </xf>
    <xf numFmtId="0" fontId="17" fillId="3" borderId="0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 wrapText="1"/>
    </xf>
    <xf numFmtId="0" fontId="17" fillId="3" borderId="2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 wrapText="1"/>
    </xf>
    <xf numFmtId="0" fontId="15" fillId="3" borderId="29" xfId="0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</xf>
    <xf numFmtId="0" fontId="15" fillId="3" borderId="2" xfId="0" applyFont="1" applyFill="1" applyBorder="1" applyAlignment="1" applyProtection="1">
      <alignment horizontal="center" vertical="center" wrapText="1"/>
    </xf>
    <xf numFmtId="0" fontId="15" fillId="3" borderId="27" xfId="0" applyFont="1" applyFill="1" applyBorder="1" applyAlignment="1" applyProtection="1">
      <alignment horizontal="center" vertical="center" wrapText="1"/>
      <protection locked="0"/>
    </xf>
    <xf numFmtId="0" fontId="15" fillId="3" borderId="28" xfId="0" applyFont="1" applyFill="1" applyBorder="1" applyAlignment="1" applyProtection="1">
      <alignment horizontal="center" vertical="center" wrapText="1"/>
      <protection locked="0"/>
    </xf>
    <xf numFmtId="0" fontId="15" fillId="3" borderId="28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left" vertical="center" wrapText="1"/>
      <protection locked="0"/>
    </xf>
    <xf numFmtId="0" fontId="1" fillId="3" borderId="23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  <protection locked="0"/>
    </xf>
    <xf numFmtId="0" fontId="1" fillId="3" borderId="22" xfId="0" applyFont="1" applyFill="1" applyBorder="1" applyAlignment="1" applyProtection="1">
      <alignment horizontal="left" vertical="center" wrapText="1"/>
      <protection locked="0"/>
    </xf>
    <xf numFmtId="0" fontId="1" fillId="3" borderId="18" xfId="0" applyFont="1" applyFill="1" applyBorder="1" applyAlignment="1" applyProtection="1">
      <alignment horizontal="left" vertical="center" wrapText="1"/>
      <protection locked="0"/>
    </xf>
    <xf numFmtId="0" fontId="1" fillId="3" borderId="19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Alignment="1" applyProtection="1">
      <alignment horizontal="left" vertical="center" wrapText="1"/>
    </xf>
    <xf numFmtId="0" fontId="1" fillId="3" borderId="21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left" vertical="center" wrapText="1"/>
    </xf>
    <xf numFmtId="0" fontId="1" fillId="3" borderId="6" xfId="0" applyFont="1" applyFill="1" applyBorder="1" applyAlignment="1" applyProtection="1">
      <alignment horizontal="left" vertical="center" wrapText="1"/>
      <protection locked="0"/>
    </xf>
    <xf numFmtId="0" fontId="6" fillId="3" borderId="20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</xf>
    <xf numFmtId="0" fontId="17" fillId="3" borderId="0" xfId="0" applyFont="1" applyFill="1" applyBorder="1" applyAlignment="1" applyProtection="1">
      <alignment horizontal="center" vertical="center"/>
    </xf>
    <xf numFmtId="0" fontId="1" fillId="3" borderId="24" xfId="0" applyFont="1" applyFill="1" applyBorder="1" applyAlignment="1" applyProtection="1">
      <alignment horizontal="left" vertical="center" wrapText="1"/>
      <protection locked="0"/>
    </xf>
    <xf numFmtId="0" fontId="6" fillId="3" borderId="25" xfId="0" applyFont="1" applyFill="1" applyBorder="1" applyAlignment="1" applyProtection="1">
      <alignment horizontal="center" vertical="center"/>
      <protection locked="0"/>
    </xf>
    <xf numFmtId="0" fontId="15" fillId="3" borderId="26" xfId="0" applyFont="1" applyFill="1" applyBorder="1" applyAlignment="1" applyProtection="1">
      <alignment horizontal="center" vertical="center" wrapText="1"/>
    </xf>
    <xf numFmtId="0" fontId="15" fillId="3" borderId="33" xfId="0" applyFont="1" applyFill="1" applyBorder="1" applyAlignment="1" applyProtection="1">
      <alignment horizontal="center" vertical="center" wrapText="1"/>
    </xf>
    <xf numFmtId="0" fontId="6" fillId="3" borderId="20" xfId="0" applyFont="1" applyFill="1" applyBorder="1" applyAlignment="1" applyProtection="1">
      <alignment horizontal="center" vertical="center"/>
    </xf>
    <xf numFmtId="0" fontId="6" fillId="3" borderId="2" xfId="0" applyFont="1" applyFill="1" applyBorder="1" applyAlignment="1" applyProtection="1">
      <alignment horizontal="center" vertical="center" wrapText="1"/>
    </xf>
    <xf numFmtId="0" fontId="15" fillId="3" borderId="0" xfId="0" applyFont="1" applyFill="1" applyBorder="1" applyAlignment="1" applyProtection="1">
      <alignment horizontal="center" vertical="center" wrapText="1"/>
    </xf>
    <xf numFmtId="0" fontId="15" fillId="3" borderId="15" xfId="0" applyFont="1" applyFill="1" applyBorder="1" applyAlignment="1" applyProtection="1">
      <alignment horizontal="center" vertical="center" wrapText="1"/>
    </xf>
    <xf numFmtId="0" fontId="15" fillId="3" borderId="39" xfId="0" applyFont="1" applyFill="1" applyBorder="1" applyAlignment="1" applyProtection="1">
      <alignment horizontal="center" vertical="center" wrapText="1"/>
    </xf>
    <xf numFmtId="0" fontId="15" fillId="3" borderId="38" xfId="0" applyFont="1" applyFill="1" applyBorder="1" applyAlignment="1" applyProtection="1">
      <alignment horizontal="center" vertical="center" wrapText="1"/>
    </xf>
    <xf numFmtId="0" fontId="15" fillId="3" borderId="17" xfId="0" applyFont="1" applyFill="1" applyBorder="1" applyAlignment="1" applyProtection="1">
      <alignment horizontal="center" vertical="center" wrapText="1"/>
    </xf>
    <xf numFmtId="0" fontId="15" fillId="3" borderId="29" xfId="0" applyFont="1" applyFill="1" applyBorder="1" applyAlignment="1">
      <alignment horizontal="center" vertical="center" wrapText="1"/>
    </xf>
    <xf numFmtId="0" fontId="15" fillId="3" borderId="27" xfId="0" applyFont="1" applyFill="1" applyBorder="1" applyAlignment="1">
      <alignment horizontal="center" vertical="center" wrapText="1"/>
    </xf>
    <xf numFmtId="0" fontId="1" fillId="3" borderId="0" xfId="0" applyFont="1" applyFill="1" applyAlignment="1" applyProtection="1">
      <alignment horizontal="left" vertical="center" wrapText="1"/>
      <protection locked="0"/>
    </xf>
    <xf numFmtId="0" fontId="15" fillId="3" borderId="5" xfId="0" applyFont="1" applyFill="1" applyBorder="1" applyAlignment="1" applyProtection="1">
      <alignment horizontal="center" vertical="center" wrapText="1"/>
    </xf>
    <xf numFmtId="0" fontId="15" fillId="3" borderId="29" xfId="0" applyFont="1" applyFill="1" applyBorder="1" applyAlignment="1" applyProtection="1">
      <alignment horizontal="center" vertical="center"/>
    </xf>
    <xf numFmtId="0" fontId="15" fillId="3" borderId="6" xfId="0" applyFont="1" applyFill="1" applyBorder="1" applyAlignment="1" applyProtection="1">
      <alignment horizontal="center" vertical="center"/>
    </xf>
    <xf numFmtId="3" fontId="11" fillId="3" borderId="1" xfId="0" applyNumberFormat="1" applyFont="1" applyFill="1" applyBorder="1" applyAlignment="1" applyProtection="1">
      <alignment horizontal="right" vertical="center" wrapText="1"/>
    </xf>
    <xf numFmtId="0" fontId="3" fillId="3" borderId="0" xfId="0" applyFont="1" applyFill="1" applyBorder="1" applyAlignment="1" applyProtection="1">
      <alignment vertical="center"/>
    </xf>
    <xf numFmtId="0" fontId="3" fillId="3" borderId="0" xfId="6" applyFont="1" applyFill="1" applyBorder="1" applyAlignment="1" applyProtection="1">
      <alignment horizontal="left" vertical="center" wrapText="1"/>
    </xf>
    <xf numFmtId="0" fontId="3" fillId="3" borderId="0" xfId="4" applyFont="1" applyFill="1" applyBorder="1" applyAlignment="1" applyProtection="1">
      <alignment vertical="center" wrapText="1"/>
    </xf>
    <xf numFmtId="0" fontId="3" fillId="3" borderId="0" xfId="4" applyFont="1" applyFill="1" applyBorder="1" applyAlignment="1" applyProtection="1">
      <alignment horizontal="left" vertical="center" wrapText="1"/>
    </xf>
    <xf numFmtId="0" fontId="3" fillId="3" borderId="0" xfId="7" applyFont="1" applyFill="1" applyBorder="1" applyAlignment="1" applyProtection="1">
      <alignment horizontal="left" vertical="center" wrapText="1"/>
    </xf>
    <xf numFmtId="0" fontId="3" fillId="3" borderId="4" xfId="4" applyFont="1" applyFill="1" applyBorder="1" applyAlignment="1" applyProtection="1">
      <alignment horizontal="left" vertical="center" wrapText="1"/>
    </xf>
    <xf numFmtId="0" fontId="24" fillId="3" borderId="0" xfId="5" applyFont="1" applyFill="1" applyBorder="1" applyAlignment="1" applyProtection="1">
      <alignment horizontal="center" vertical="center" wrapText="1"/>
    </xf>
    <xf numFmtId="0" fontId="25" fillId="3" borderId="0" xfId="5" applyFont="1" applyFill="1" applyBorder="1" applyAlignment="1" applyProtection="1">
      <alignment horizontal="center"/>
    </xf>
    <xf numFmtId="0" fontId="26" fillId="3" borderId="0" xfId="5" applyFont="1" applyFill="1" applyAlignment="1" applyProtection="1">
      <alignment horizontal="center" vertical="center"/>
    </xf>
    <xf numFmtId="0" fontId="8" fillId="3" borderId="0" xfId="5" applyFont="1" applyFill="1" applyAlignment="1" applyProtection="1">
      <alignment horizontal="center"/>
    </xf>
    <xf numFmtId="0" fontId="28" fillId="3" borderId="0" xfId="5" applyFont="1" applyFill="1" applyAlignment="1" applyProtection="1">
      <alignment horizontal="center"/>
    </xf>
    <xf numFmtId="0" fontId="16" fillId="2" borderId="0" xfId="0" applyFont="1" applyFill="1" applyAlignment="1" applyProtection="1">
      <alignment horizontal="center"/>
    </xf>
    <xf numFmtId="0" fontId="27" fillId="3" borderId="0" xfId="5" applyFont="1" applyFill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</cellXfs>
  <cellStyles count="14">
    <cellStyle name="Moeda 2" xfId="1"/>
    <cellStyle name="Moeda 2 2" xfId="2"/>
    <cellStyle name="Moeda 3" xfId="3"/>
    <cellStyle name="Normal" xfId="0" builtinId="0"/>
    <cellStyle name="Normal 10" xfId="4"/>
    <cellStyle name="Normal 2" xfId="5"/>
    <cellStyle name="Normal 3" xfId="6"/>
    <cellStyle name="Normal 3 3" xfId="7"/>
    <cellStyle name="Normal 4" xfId="8"/>
    <cellStyle name="Normal 5" xfId="9"/>
    <cellStyle name="Porcentagem" xfId="10" builtinId="5"/>
    <cellStyle name="Porcentagem 2" xfId="11"/>
    <cellStyle name="Separador de milhares" xfId="12" builtinId="3"/>
    <cellStyle name="Separador de milhares 2" xfId="13"/>
  </cellStyles>
  <dxfs count="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2">
    <pageSetUpPr fitToPage="1"/>
  </sheetPr>
  <dimension ref="A1:A9"/>
  <sheetViews>
    <sheetView tabSelected="1" zoomScaleNormal="100" zoomScaleSheetLayoutView="85" zoomScalePageLayoutView="50" workbookViewId="0"/>
  </sheetViews>
  <sheetFormatPr defaultRowHeight="15"/>
  <cols>
    <col min="1" max="1" width="155.140625" style="3" customWidth="1"/>
    <col min="2" max="16384" width="9.140625" style="3"/>
  </cols>
  <sheetData>
    <row r="1" spans="1:1" ht="90.75" customHeight="1">
      <c r="A1" s="380" t="s">
        <v>342</v>
      </c>
    </row>
    <row r="2" spans="1:1" ht="40.5" customHeight="1">
      <c r="A2" s="381"/>
    </row>
    <row r="3" spans="1:1" ht="51" customHeight="1">
      <c r="A3" s="382"/>
    </row>
    <row r="4" spans="1:1" ht="16.5" customHeight="1">
      <c r="A4" s="383"/>
    </row>
    <row r="5" spans="1:1" ht="32.25" customHeight="1">
      <c r="A5" s="384" t="s">
        <v>33</v>
      </c>
    </row>
    <row r="6" spans="1:1" ht="33.75" customHeight="1">
      <c r="A6" s="385" t="s">
        <v>343</v>
      </c>
    </row>
    <row r="7" spans="1:1" ht="74.25" customHeight="1">
      <c r="A7" s="382"/>
    </row>
    <row r="8" spans="1:1" ht="55.5" customHeight="1">
      <c r="A8" s="386"/>
    </row>
    <row r="9" spans="1:1" ht="27.75" customHeight="1">
      <c r="A9" s="387" t="s">
        <v>344</v>
      </c>
    </row>
  </sheetData>
  <sheetProtection password="C70D" sheet="1" objects="1" scenarios="1" formatCells="0"/>
  <phoneticPr fontId="9" type="noConversion"/>
  <printOptions horizontalCentered="1" verticalCentered="1"/>
  <pageMargins left="0.19685039370078741" right="0.19685039370078741" top="0.59055118110236227" bottom="0.59055118110236227" header="0" footer="0.39370078740157483"/>
  <pageSetup paperSize="9" scale="97" orientation="landscape" r:id="rId1"/>
  <headerFooter differentFirst="1">
    <oddFooter>Página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codeName="Plan7">
    <pageSetUpPr fitToPage="1"/>
  </sheetPr>
  <dimension ref="A1:AF23"/>
  <sheetViews>
    <sheetView showGridLines="0" zoomScaleNormal="100" zoomScaleSheetLayoutView="100" workbookViewId="0">
      <pane xSplit="2" ySplit="3" topLeftCell="C4" activePane="bottomRight" state="frozen"/>
      <selection activeCell="H4" sqref="H4:L4"/>
      <selection pane="topRight" activeCell="H4" sqref="H4:L4"/>
      <selection pane="bottomLeft" activeCell="H4" sqref="H4:L4"/>
      <selection pane="bottomRight" activeCell="C4" sqref="C4"/>
    </sheetView>
  </sheetViews>
  <sheetFormatPr defaultColWidth="17" defaultRowHeight="30" customHeight="1"/>
  <cols>
    <col min="1" max="1" width="3.7109375" style="171" customWidth="1"/>
    <col min="2" max="2" width="15" style="171" customWidth="1"/>
    <col min="3" max="3" width="12.5703125" style="171" bestFit="1" customWidth="1"/>
    <col min="4" max="5" width="10.7109375" style="171" customWidth="1"/>
    <col min="6" max="6" width="11.28515625" style="171" bestFit="1" customWidth="1"/>
    <col min="7" max="8" width="10.7109375" style="171" customWidth="1"/>
    <col min="9" max="9" width="11.28515625" style="171" bestFit="1" customWidth="1"/>
    <col min="10" max="10" width="10.7109375" style="171" customWidth="1"/>
    <col min="11" max="11" width="11.28515625" style="171" bestFit="1" customWidth="1"/>
    <col min="12" max="13" width="10.7109375" style="171" customWidth="1"/>
    <col min="14" max="26" width="10.7109375" style="171" hidden="1" customWidth="1"/>
    <col min="27" max="27" width="12.85546875" style="175" bestFit="1" customWidth="1"/>
    <col min="28" max="28" width="8.140625" style="174" customWidth="1"/>
    <col min="29" max="31" width="17" style="171"/>
    <col min="32" max="32" width="17" style="172"/>
    <col min="33" max="16384" width="17" style="171"/>
  </cols>
  <sheetData>
    <row r="1" spans="1:32" s="170" customFormat="1" ht="62.25" customHeight="1">
      <c r="A1" s="322" t="str">
        <f>Capa!A1</f>
        <v>Anexo IV - Memória de Cálculo
Concurso de Projetos para celebração de Termo de Parceria 
Secretaria de Estado de Esportes
Edital SEESP 01/2016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  <c r="L1" s="322"/>
      <c r="M1" s="322"/>
      <c r="N1" s="322"/>
      <c r="O1" s="322"/>
      <c r="P1" s="322"/>
      <c r="Q1" s="322"/>
      <c r="R1" s="322"/>
      <c r="S1" s="322"/>
      <c r="T1" s="322"/>
      <c r="U1" s="322"/>
      <c r="V1" s="322"/>
      <c r="W1" s="322"/>
      <c r="X1" s="322"/>
      <c r="Y1" s="322"/>
      <c r="Z1" s="322"/>
      <c r="AA1" s="322"/>
      <c r="AB1" s="322"/>
      <c r="AC1" s="168"/>
      <c r="AD1" s="168"/>
      <c r="AE1" s="168"/>
      <c r="AF1" s="169"/>
    </row>
    <row r="2" spans="1:32" s="170" customFormat="1" ht="15.75" thickBot="1">
      <c r="A2" s="323" t="s">
        <v>281</v>
      </c>
      <c r="B2" s="323"/>
      <c r="C2" s="323"/>
      <c r="D2" s="323"/>
      <c r="E2" s="323"/>
      <c r="F2" s="323"/>
      <c r="G2" s="323"/>
      <c r="H2" s="323"/>
      <c r="I2" s="323"/>
      <c r="J2" s="323"/>
      <c r="K2" s="323"/>
      <c r="L2" s="323"/>
      <c r="M2" s="323"/>
      <c r="N2" s="323"/>
      <c r="O2" s="323"/>
      <c r="P2" s="323"/>
      <c r="Q2" s="323"/>
      <c r="R2" s="323"/>
      <c r="S2" s="323"/>
      <c r="T2" s="323"/>
      <c r="U2" s="323"/>
      <c r="V2" s="323"/>
      <c r="W2" s="323"/>
      <c r="X2" s="323"/>
      <c r="Y2" s="323"/>
      <c r="Z2" s="323"/>
      <c r="AA2" s="323"/>
      <c r="AB2" s="105"/>
      <c r="AC2" s="168"/>
      <c r="AD2" s="168"/>
      <c r="AE2" s="168"/>
      <c r="AF2" s="169"/>
    </row>
    <row r="3" spans="1:32" ht="21" customHeight="1" thickBot="1">
      <c r="A3" s="92"/>
      <c r="B3" s="92"/>
      <c r="C3" s="5" t="str">
        <f>Analítico!C4</f>
        <v>Mês 1</v>
      </c>
      <c r="D3" s="5" t="str">
        <f>Analítico!D4</f>
        <v>Mês 2</v>
      </c>
      <c r="E3" s="5" t="str">
        <f>Analítico!E4</f>
        <v>Mês 3</v>
      </c>
      <c r="F3" s="5" t="str">
        <f>Analítico!F4</f>
        <v>Mês 4</v>
      </c>
      <c r="G3" s="5" t="str">
        <f>Analítico!G4</f>
        <v>Mês 5</v>
      </c>
      <c r="H3" s="5" t="str">
        <f>Analítico!H4</f>
        <v>Mês 6</v>
      </c>
      <c r="I3" s="5" t="str">
        <f>Analítico!I4</f>
        <v>Mês 7</v>
      </c>
      <c r="J3" s="5" t="str">
        <f>Analítico!J4</f>
        <v>Mês 8</v>
      </c>
      <c r="K3" s="5" t="str">
        <f>Analítico!K4</f>
        <v>Mês 9</v>
      </c>
      <c r="L3" s="5" t="str">
        <f>Analítico!L4</f>
        <v>Mês 10</v>
      </c>
      <c r="M3" s="5" t="str">
        <f>Analítico!M4</f>
        <v>Mês 11</v>
      </c>
      <c r="N3" s="5" t="str">
        <f>Analítico!N4</f>
        <v>Mês 12</v>
      </c>
      <c r="O3" s="5" t="str">
        <f>Analítico!O4</f>
        <v>Mês 13</v>
      </c>
      <c r="P3" s="5" t="str">
        <f>Analítico!P4</f>
        <v>Mês 14</v>
      </c>
      <c r="Q3" s="5" t="str">
        <f>Analítico!Q4</f>
        <v>Mês 15</v>
      </c>
      <c r="R3" s="5" t="str">
        <f>Analítico!R4</f>
        <v>Mês 16</v>
      </c>
      <c r="S3" s="5" t="str">
        <f>Analítico!S4</f>
        <v>Mês 17</v>
      </c>
      <c r="T3" s="5" t="str">
        <f>Analítico!T4</f>
        <v>Mês 18</v>
      </c>
      <c r="U3" s="5" t="str">
        <f>Analítico!U4</f>
        <v>Mês 19</v>
      </c>
      <c r="V3" s="5" t="str">
        <f>Analítico!V4</f>
        <v>Mês 20</v>
      </c>
      <c r="W3" s="5" t="str">
        <f>Analítico!W4</f>
        <v>Mês 21</v>
      </c>
      <c r="X3" s="5" t="str">
        <f>Analítico!X4</f>
        <v>Mês 22</v>
      </c>
      <c r="Y3" s="5" t="str">
        <f>Analítico!Y4</f>
        <v>Mês 23</v>
      </c>
      <c r="Z3" s="5" t="str">
        <f>Analítico!Z4</f>
        <v>Mês 24</v>
      </c>
      <c r="AA3" s="9" t="s">
        <v>2</v>
      </c>
      <c r="AB3" s="85" t="s">
        <v>215</v>
      </c>
    </row>
    <row r="4" spans="1:32" ht="22.5" customHeight="1" thickBot="1">
      <c r="A4" s="19">
        <v>1</v>
      </c>
      <c r="B4" s="91" t="s">
        <v>144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9"/>
      <c r="AB4" s="85"/>
    </row>
    <row r="5" spans="1:32" ht="11.25">
      <c r="A5" s="20" t="s">
        <v>4</v>
      </c>
      <c r="B5" s="13" t="s">
        <v>52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7"/>
      <c r="AB5" s="106"/>
    </row>
    <row r="6" spans="1:32" ht="22.5">
      <c r="A6" s="25" t="s">
        <v>53</v>
      </c>
      <c r="B6" s="7" t="s">
        <v>254</v>
      </c>
      <c r="C6" s="14">
        <f ca="1">Analítico!C7</f>
        <v>0</v>
      </c>
      <c r="D6" s="14">
        <f>Analítico!D7</f>
        <v>0</v>
      </c>
      <c r="E6" s="14">
        <f>Analítico!E7</f>
        <v>0</v>
      </c>
      <c r="F6" s="14">
        <f ca="1">Analítico!F7</f>
        <v>0</v>
      </c>
      <c r="G6" s="14">
        <f>Analítico!G7</f>
        <v>0</v>
      </c>
      <c r="H6" s="14">
        <f>Analítico!H7</f>
        <v>0</v>
      </c>
      <c r="I6" s="14">
        <f ca="1">Analítico!I7</f>
        <v>0</v>
      </c>
      <c r="J6" s="14">
        <f>Analítico!J7</f>
        <v>0</v>
      </c>
      <c r="K6" s="14">
        <f ca="1">Analítico!K7</f>
        <v>0</v>
      </c>
      <c r="L6" s="14">
        <f>Analítico!L7</f>
        <v>0</v>
      </c>
      <c r="M6" s="14">
        <f ca="1">Analítico!M7</f>
        <v>0</v>
      </c>
      <c r="N6" s="14">
        <f>Analítico!N7</f>
        <v>0</v>
      </c>
      <c r="O6" s="14">
        <f>Analítico!O7</f>
        <v>0</v>
      </c>
      <c r="P6" s="14">
        <f>Analítico!P7</f>
        <v>0</v>
      </c>
      <c r="Q6" s="14">
        <f>Analítico!Q7</f>
        <v>0</v>
      </c>
      <c r="R6" s="14">
        <f>Analítico!R7</f>
        <v>0</v>
      </c>
      <c r="S6" s="14">
        <f>Analítico!S7</f>
        <v>0</v>
      </c>
      <c r="T6" s="14">
        <f>Analítico!T7</f>
        <v>0</v>
      </c>
      <c r="U6" s="14">
        <f>Analítico!U7</f>
        <v>0</v>
      </c>
      <c r="V6" s="14">
        <f>Analítico!V7</f>
        <v>0</v>
      </c>
      <c r="W6" s="14">
        <f>Analítico!W7</f>
        <v>0</v>
      </c>
      <c r="X6" s="14">
        <f>Analítico!X7</f>
        <v>0</v>
      </c>
      <c r="Y6" s="14">
        <f>Analítico!Y7</f>
        <v>0</v>
      </c>
      <c r="Z6" s="14">
        <f>Analítico!Z7</f>
        <v>0</v>
      </c>
      <c r="AA6" s="261">
        <f ca="1">SUM(C6:Z6)</f>
        <v>0</v>
      </c>
      <c r="AB6" s="112">
        <f ca="1">IF($AA$7=0,0,AA6/$AA$7)</f>
        <v>0</v>
      </c>
    </row>
    <row r="7" spans="1:32" ht="12" customHeight="1" thickBot="1">
      <c r="A7" s="325" t="s">
        <v>255</v>
      </c>
      <c r="B7" s="325"/>
      <c r="C7" s="104">
        <f t="shared" ref="C7:Z7" ca="1" si="0">SUBTOTAL(109,C6:C6)</f>
        <v>0</v>
      </c>
      <c r="D7" s="104">
        <f t="shared" si="0"/>
        <v>0</v>
      </c>
      <c r="E7" s="104">
        <f t="shared" si="0"/>
        <v>0</v>
      </c>
      <c r="F7" s="104">
        <f t="shared" ca="1" si="0"/>
        <v>0</v>
      </c>
      <c r="G7" s="104">
        <f t="shared" si="0"/>
        <v>0</v>
      </c>
      <c r="H7" s="104">
        <f t="shared" si="0"/>
        <v>0</v>
      </c>
      <c r="I7" s="104">
        <f t="shared" ca="1" si="0"/>
        <v>0</v>
      </c>
      <c r="J7" s="104">
        <f t="shared" si="0"/>
        <v>0</v>
      </c>
      <c r="K7" s="104">
        <f t="shared" ca="1" si="0"/>
        <v>0</v>
      </c>
      <c r="L7" s="104">
        <f t="shared" si="0"/>
        <v>0</v>
      </c>
      <c r="M7" s="104">
        <f t="shared" ca="1" si="0"/>
        <v>0</v>
      </c>
      <c r="N7" s="104">
        <f t="shared" ref="N7" si="1">SUBTOTAL(109,N6:N6)</f>
        <v>0</v>
      </c>
      <c r="O7" s="104">
        <f t="shared" si="0"/>
        <v>0</v>
      </c>
      <c r="P7" s="104">
        <f t="shared" si="0"/>
        <v>0</v>
      </c>
      <c r="Q7" s="104">
        <f t="shared" si="0"/>
        <v>0</v>
      </c>
      <c r="R7" s="104">
        <f t="shared" si="0"/>
        <v>0</v>
      </c>
      <c r="S7" s="104">
        <f t="shared" si="0"/>
        <v>0</v>
      </c>
      <c r="T7" s="104">
        <f t="shared" si="0"/>
        <v>0</v>
      </c>
      <c r="U7" s="104">
        <f t="shared" si="0"/>
        <v>0</v>
      </c>
      <c r="V7" s="104">
        <f t="shared" si="0"/>
        <v>0</v>
      </c>
      <c r="W7" s="104">
        <f t="shared" si="0"/>
        <v>0</v>
      </c>
      <c r="X7" s="104">
        <f t="shared" si="0"/>
        <v>0</v>
      </c>
      <c r="Y7" s="104">
        <f t="shared" si="0"/>
        <v>0</v>
      </c>
      <c r="Z7" s="104">
        <f t="shared" si="0"/>
        <v>0</v>
      </c>
      <c r="AA7" s="104">
        <f ca="1">SUM(C7:Z7)</f>
        <v>0</v>
      </c>
      <c r="AB7" s="262">
        <f ca="1">IF($AA$7=0,0,AA7/$AA$7)</f>
        <v>0</v>
      </c>
    </row>
    <row r="8" spans="1:32" ht="16.5" customHeight="1" thickBot="1">
      <c r="A8" s="93"/>
      <c r="B8" s="94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08"/>
    </row>
    <row r="9" spans="1:32" ht="22.5" customHeight="1" thickBot="1">
      <c r="A9" s="21">
        <v>2</v>
      </c>
      <c r="B9" s="11" t="s">
        <v>269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09"/>
    </row>
    <row r="10" spans="1:32" ht="22.5">
      <c r="A10" s="20" t="s">
        <v>27</v>
      </c>
      <c r="B10" s="13" t="s">
        <v>214</v>
      </c>
      <c r="C10" s="23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110"/>
    </row>
    <row r="11" spans="1:32" ht="11.25">
      <c r="A11" s="22" t="s">
        <v>5</v>
      </c>
      <c r="B11" s="13" t="s">
        <v>3</v>
      </c>
      <c r="C11" s="14">
        <f ca="1">Analítico!C18</f>
        <v>0</v>
      </c>
      <c r="D11" s="14">
        <f ca="1">Analítico!D18</f>
        <v>0</v>
      </c>
      <c r="E11" s="14">
        <f ca="1">Analítico!E18</f>
        <v>0</v>
      </c>
      <c r="F11" s="14">
        <f ca="1">Analítico!F18</f>
        <v>0</v>
      </c>
      <c r="G11" s="14">
        <f ca="1">Analítico!G18</f>
        <v>0</v>
      </c>
      <c r="H11" s="14">
        <f ca="1">Analítico!H18</f>
        <v>0</v>
      </c>
      <c r="I11" s="14">
        <f ca="1">Analítico!I18</f>
        <v>0</v>
      </c>
      <c r="J11" s="14">
        <f ca="1">Analítico!J18</f>
        <v>0</v>
      </c>
      <c r="K11" s="14">
        <f ca="1">Analítico!K18</f>
        <v>0</v>
      </c>
      <c r="L11" s="14">
        <f ca="1">Analítico!L18</f>
        <v>0</v>
      </c>
      <c r="M11" s="14">
        <f ca="1">Analítico!M18</f>
        <v>0</v>
      </c>
      <c r="N11" s="14">
        <f ca="1">Analítico!N18</f>
        <v>0</v>
      </c>
      <c r="O11" s="14">
        <f ca="1">Analítico!O18</f>
        <v>0</v>
      </c>
      <c r="P11" s="14">
        <f ca="1">Analítico!P18</f>
        <v>0</v>
      </c>
      <c r="Q11" s="14">
        <f ca="1">Analítico!Q18</f>
        <v>0</v>
      </c>
      <c r="R11" s="14">
        <f ca="1">Analítico!R18</f>
        <v>0</v>
      </c>
      <c r="S11" s="14">
        <f ca="1">Analítico!S18</f>
        <v>0</v>
      </c>
      <c r="T11" s="14">
        <f ca="1">Analítico!T18</f>
        <v>0</v>
      </c>
      <c r="U11" s="14">
        <f ca="1">Analítico!U18</f>
        <v>0</v>
      </c>
      <c r="V11" s="14">
        <f ca="1">Analítico!V18</f>
        <v>0</v>
      </c>
      <c r="W11" s="14">
        <f ca="1">Analítico!W18</f>
        <v>0</v>
      </c>
      <c r="X11" s="14">
        <f ca="1">Analítico!X18</f>
        <v>0</v>
      </c>
      <c r="Y11" s="14">
        <f ca="1">Analítico!Y18</f>
        <v>0</v>
      </c>
      <c r="Z11" s="14">
        <f ca="1">Analítico!Z18</f>
        <v>0</v>
      </c>
      <c r="AA11" s="15">
        <f t="shared" ref="AA11:AA18" ca="1" si="2">SUM(C11:Z11)</f>
        <v>0</v>
      </c>
      <c r="AB11" s="112">
        <f t="shared" ref="AB11:AB18" ca="1" si="3">IF($AA$18=0,0,AA11/$AA$18)</f>
        <v>0</v>
      </c>
    </row>
    <row r="12" spans="1:32" ht="11.25">
      <c r="A12" s="22" t="s">
        <v>6</v>
      </c>
      <c r="B12" s="13" t="s">
        <v>9</v>
      </c>
      <c r="C12" s="14">
        <f ca="1">Analítico!C22</f>
        <v>0</v>
      </c>
      <c r="D12" s="14">
        <f ca="1">Analítico!D22</f>
        <v>0</v>
      </c>
      <c r="E12" s="14">
        <f ca="1">Analítico!E22</f>
        <v>0</v>
      </c>
      <c r="F12" s="14">
        <f ca="1">Analítico!F22</f>
        <v>0</v>
      </c>
      <c r="G12" s="14">
        <f ca="1">Analítico!G22</f>
        <v>0</v>
      </c>
      <c r="H12" s="14">
        <f ca="1">Analítico!H22</f>
        <v>0</v>
      </c>
      <c r="I12" s="14">
        <f ca="1">Analítico!I22</f>
        <v>0</v>
      </c>
      <c r="J12" s="14">
        <f ca="1">Analítico!J22</f>
        <v>0</v>
      </c>
      <c r="K12" s="14">
        <f ca="1">Analítico!K22</f>
        <v>0</v>
      </c>
      <c r="L12" s="14">
        <f ca="1">Analítico!L22</f>
        <v>0</v>
      </c>
      <c r="M12" s="14">
        <f ca="1">Analítico!M22</f>
        <v>0</v>
      </c>
      <c r="N12" s="14">
        <f ca="1">Analítico!N22</f>
        <v>0</v>
      </c>
      <c r="O12" s="14">
        <f ca="1">Analítico!O22</f>
        <v>0</v>
      </c>
      <c r="P12" s="14">
        <f ca="1">Analítico!P22</f>
        <v>0</v>
      </c>
      <c r="Q12" s="14">
        <f ca="1">Analítico!Q22</f>
        <v>0</v>
      </c>
      <c r="R12" s="14">
        <f ca="1">Analítico!R22</f>
        <v>0</v>
      </c>
      <c r="S12" s="14">
        <f ca="1">Analítico!S22</f>
        <v>0</v>
      </c>
      <c r="T12" s="14">
        <f ca="1">Analítico!T22</f>
        <v>0</v>
      </c>
      <c r="U12" s="14">
        <f ca="1">Analítico!U22</f>
        <v>0</v>
      </c>
      <c r="V12" s="14">
        <f ca="1">Analítico!V22</f>
        <v>0</v>
      </c>
      <c r="W12" s="14">
        <f ca="1">Analítico!W22</f>
        <v>0</v>
      </c>
      <c r="X12" s="14">
        <f ca="1">Analítico!X22</f>
        <v>0</v>
      </c>
      <c r="Y12" s="14">
        <f ca="1">Analítico!Y22</f>
        <v>0</v>
      </c>
      <c r="Z12" s="14">
        <f ca="1">Analítico!Z22</f>
        <v>0</v>
      </c>
      <c r="AA12" s="15">
        <f t="shared" ca="1" si="2"/>
        <v>0</v>
      </c>
      <c r="AB12" s="112">
        <f t="shared" ca="1" si="3"/>
        <v>0</v>
      </c>
    </row>
    <row r="13" spans="1:32" ht="11.25">
      <c r="A13" s="22" t="s">
        <v>7</v>
      </c>
      <c r="B13" s="13" t="s">
        <v>30</v>
      </c>
      <c r="C13" s="14">
        <f ca="1">Analítico!C36</f>
        <v>0</v>
      </c>
      <c r="D13" s="14">
        <f ca="1">Analítico!D36</f>
        <v>0</v>
      </c>
      <c r="E13" s="14">
        <f ca="1">Analítico!E36</f>
        <v>0</v>
      </c>
      <c r="F13" s="14">
        <f ca="1">Analítico!F36</f>
        <v>0</v>
      </c>
      <c r="G13" s="14">
        <f ca="1">Analítico!G36</f>
        <v>0</v>
      </c>
      <c r="H13" s="14">
        <f ca="1">Analítico!H36</f>
        <v>0</v>
      </c>
      <c r="I13" s="14">
        <f ca="1">Analítico!I36</f>
        <v>0</v>
      </c>
      <c r="J13" s="14">
        <f ca="1">Analítico!J36</f>
        <v>0</v>
      </c>
      <c r="K13" s="14">
        <f ca="1">Analítico!K36</f>
        <v>0</v>
      </c>
      <c r="L13" s="14">
        <f ca="1">Analítico!L36</f>
        <v>0</v>
      </c>
      <c r="M13" s="14">
        <f ca="1">Analítico!M36</f>
        <v>0</v>
      </c>
      <c r="N13" s="14">
        <f ca="1">Analítico!N36</f>
        <v>0</v>
      </c>
      <c r="O13" s="14">
        <f ca="1">Analítico!O36</f>
        <v>0</v>
      </c>
      <c r="P13" s="14">
        <f ca="1">Analítico!P36</f>
        <v>0</v>
      </c>
      <c r="Q13" s="14">
        <f ca="1">Analítico!Q36</f>
        <v>0</v>
      </c>
      <c r="R13" s="14">
        <f ca="1">Analítico!R36</f>
        <v>0</v>
      </c>
      <c r="S13" s="14">
        <f ca="1">Analítico!S36</f>
        <v>0</v>
      </c>
      <c r="T13" s="14">
        <f ca="1">Analítico!T36</f>
        <v>0</v>
      </c>
      <c r="U13" s="14">
        <f ca="1">Analítico!U36</f>
        <v>0</v>
      </c>
      <c r="V13" s="14">
        <f ca="1">Analítico!V36</f>
        <v>0</v>
      </c>
      <c r="W13" s="14">
        <f ca="1">Analítico!W36</f>
        <v>0</v>
      </c>
      <c r="X13" s="14">
        <f ca="1">Analítico!X36</f>
        <v>0</v>
      </c>
      <c r="Y13" s="14">
        <f ca="1">Analítico!Y36</f>
        <v>0</v>
      </c>
      <c r="Z13" s="14">
        <f ca="1">Analítico!Z36</f>
        <v>0</v>
      </c>
      <c r="AA13" s="15">
        <f t="shared" ca="1" si="2"/>
        <v>0</v>
      </c>
      <c r="AB13" s="112">
        <f t="shared" ca="1" si="3"/>
        <v>0</v>
      </c>
    </row>
    <row r="14" spans="1:32" ht="11.25">
      <c r="A14" s="22" t="s">
        <v>8</v>
      </c>
      <c r="B14" s="13" t="s">
        <v>31</v>
      </c>
      <c r="C14" s="14">
        <f ca="1">Analítico!C45</f>
        <v>0</v>
      </c>
      <c r="D14" s="14">
        <f ca="1">Analítico!D45</f>
        <v>0</v>
      </c>
      <c r="E14" s="14">
        <f ca="1">Analítico!E45</f>
        <v>0</v>
      </c>
      <c r="F14" s="14">
        <f ca="1">Analítico!F45</f>
        <v>0</v>
      </c>
      <c r="G14" s="14">
        <f ca="1">Analítico!G45</f>
        <v>0</v>
      </c>
      <c r="H14" s="14">
        <f ca="1">Analítico!H45</f>
        <v>0</v>
      </c>
      <c r="I14" s="14">
        <f ca="1">Analítico!I45</f>
        <v>0</v>
      </c>
      <c r="J14" s="14">
        <f ca="1">Analítico!J45</f>
        <v>0</v>
      </c>
      <c r="K14" s="14">
        <f ca="1">Analítico!K45</f>
        <v>0</v>
      </c>
      <c r="L14" s="14">
        <f ca="1">Analítico!L45</f>
        <v>0</v>
      </c>
      <c r="M14" s="14">
        <f ca="1">Analítico!M45</f>
        <v>0</v>
      </c>
      <c r="N14" s="14">
        <f ca="1">Analítico!N45</f>
        <v>0</v>
      </c>
      <c r="O14" s="14">
        <f ca="1">Analítico!O45</f>
        <v>0</v>
      </c>
      <c r="P14" s="14">
        <f ca="1">Analítico!P45</f>
        <v>0</v>
      </c>
      <c r="Q14" s="14">
        <f ca="1">Analítico!Q45</f>
        <v>0</v>
      </c>
      <c r="R14" s="14">
        <f ca="1">Analítico!R45</f>
        <v>0</v>
      </c>
      <c r="S14" s="14">
        <f ca="1">Analítico!S45</f>
        <v>0</v>
      </c>
      <c r="T14" s="14">
        <f ca="1">Analítico!T45</f>
        <v>0</v>
      </c>
      <c r="U14" s="14">
        <f ca="1">Analítico!U45</f>
        <v>0</v>
      </c>
      <c r="V14" s="14">
        <f ca="1">Analítico!V45</f>
        <v>0</v>
      </c>
      <c r="W14" s="14">
        <f ca="1">Analítico!W45</f>
        <v>0</v>
      </c>
      <c r="X14" s="14">
        <f ca="1">Analítico!X45</f>
        <v>0</v>
      </c>
      <c r="Y14" s="14">
        <f ca="1">Analítico!Y45</f>
        <v>0</v>
      </c>
      <c r="Z14" s="14">
        <f ca="1">Analítico!Z45</f>
        <v>0</v>
      </c>
      <c r="AA14" s="15">
        <f t="shared" ca="1" si="2"/>
        <v>0</v>
      </c>
      <c r="AB14" s="112">
        <f t="shared" ca="1" si="3"/>
        <v>0</v>
      </c>
    </row>
    <row r="15" spans="1:32" ht="12.75" customHeight="1">
      <c r="A15" s="324" t="s">
        <v>135</v>
      </c>
      <c r="B15" s="324"/>
      <c r="C15" s="18">
        <f ca="1">SUBTOTAL(109,C11:C14)</f>
        <v>0</v>
      </c>
      <c r="D15" s="18">
        <f t="shared" ref="D15:Z15" ca="1" si="4">SUBTOTAL(109,D11:D14)</f>
        <v>0</v>
      </c>
      <c r="E15" s="18">
        <f t="shared" ca="1" si="4"/>
        <v>0</v>
      </c>
      <c r="F15" s="18">
        <f t="shared" ca="1" si="4"/>
        <v>0</v>
      </c>
      <c r="G15" s="18">
        <f t="shared" ca="1" si="4"/>
        <v>0</v>
      </c>
      <c r="H15" s="18">
        <f t="shared" ca="1" si="4"/>
        <v>0</v>
      </c>
      <c r="I15" s="18">
        <f t="shared" ca="1" si="4"/>
        <v>0</v>
      </c>
      <c r="J15" s="18">
        <f t="shared" ca="1" si="4"/>
        <v>0</v>
      </c>
      <c r="K15" s="18">
        <f t="shared" ca="1" si="4"/>
        <v>0</v>
      </c>
      <c r="L15" s="18">
        <f t="shared" ca="1" si="4"/>
        <v>0</v>
      </c>
      <c r="M15" s="18">
        <f t="shared" ca="1" si="4"/>
        <v>0</v>
      </c>
      <c r="N15" s="18">
        <f t="shared" ref="N15" ca="1" si="5">SUBTOTAL(109,N11:N14)</f>
        <v>0</v>
      </c>
      <c r="O15" s="18">
        <f t="shared" ca="1" si="4"/>
        <v>0</v>
      </c>
      <c r="P15" s="18">
        <f t="shared" ca="1" si="4"/>
        <v>0</v>
      </c>
      <c r="Q15" s="18">
        <f t="shared" ca="1" si="4"/>
        <v>0</v>
      </c>
      <c r="R15" s="18">
        <f t="shared" ca="1" si="4"/>
        <v>0</v>
      </c>
      <c r="S15" s="18">
        <f t="shared" ca="1" si="4"/>
        <v>0</v>
      </c>
      <c r="T15" s="18">
        <f t="shared" ca="1" si="4"/>
        <v>0</v>
      </c>
      <c r="U15" s="18">
        <f t="shared" ca="1" si="4"/>
        <v>0</v>
      </c>
      <c r="V15" s="18">
        <f t="shared" ca="1" si="4"/>
        <v>0</v>
      </c>
      <c r="W15" s="18">
        <f t="shared" ca="1" si="4"/>
        <v>0</v>
      </c>
      <c r="X15" s="18">
        <f t="shared" ca="1" si="4"/>
        <v>0</v>
      </c>
      <c r="Y15" s="18">
        <f t="shared" ref="Y15" ca="1" si="6">SUBTOTAL(109,Y11:Y14)</f>
        <v>0</v>
      </c>
      <c r="Z15" s="18">
        <f t="shared" ca="1" si="4"/>
        <v>0</v>
      </c>
      <c r="AA15" s="18">
        <f t="shared" ca="1" si="2"/>
        <v>0</v>
      </c>
      <c r="AB15" s="111">
        <f t="shared" ca="1" si="3"/>
        <v>0</v>
      </c>
    </row>
    <row r="16" spans="1:32" ht="11.25">
      <c r="A16" s="20" t="s">
        <v>28</v>
      </c>
      <c r="B16" s="13" t="s">
        <v>278</v>
      </c>
      <c r="C16" s="14">
        <f>Analítico!C108</f>
        <v>0</v>
      </c>
      <c r="D16" s="14">
        <f>Analítico!D108</f>
        <v>0</v>
      </c>
      <c r="E16" s="14">
        <f>Analítico!E108</f>
        <v>0</v>
      </c>
      <c r="F16" s="14">
        <f>Analítico!F108</f>
        <v>0</v>
      </c>
      <c r="G16" s="14">
        <f>Analítico!G108</f>
        <v>0</v>
      </c>
      <c r="H16" s="14">
        <f>Analítico!H108</f>
        <v>0</v>
      </c>
      <c r="I16" s="14">
        <f>Analítico!I108</f>
        <v>0</v>
      </c>
      <c r="J16" s="14">
        <f>Analítico!J108</f>
        <v>0</v>
      </c>
      <c r="K16" s="14">
        <f>Analítico!K108</f>
        <v>0</v>
      </c>
      <c r="L16" s="14">
        <f>Analítico!L108</f>
        <v>0</v>
      </c>
      <c r="M16" s="14">
        <f>Analítico!M108</f>
        <v>0</v>
      </c>
      <c r="N16" s="14">
        <f>Analítico!N108</f>
        <v>0</v>
      </c>
      <c r="O16" s="14">
        <f>Analítico!O108</f>
        <v>0</v>
      </c>
      <c r="P16" s="14">
        <f>Analítico!P108</f>
        <v>0</v>
      </c>
      <c r="Q16" s="14">
        <f>Analítico!Q108</f>
        <v>0</v>
      </c>
      <c r="R16" s="14">
        <f>Analítico!R108</f>
        <v>0</v>
      </c>
      <c r="S16" s="14">
        <f>Analítico!S108</f>
        <v>0</v>
      </c>
      <c r="T16" s="14">
        <f>Analítico!T108</f>
        <v>0</v>
      </c>
      <c r="U16" s="14">
        <f>Analítico!U108</f>
        <v>0</v>
      </c>
      <c r="V16" s="14">
        <f>Analítico!V108</f>
        <v>0</v>
      </c>
      <c r="W16" s="14">
        <f>Analítico!W108</f>
        <v>0</v>
      </c>
      <c r="X16" s="14">
        <f>Analítico!X108</f>
        <v>0</v>
      </c>
      <c r="Y16" s="14">
        <f>Analítico!Y108</f>
        <v>0</v>
      </c>
      <c r="Z16" s="14">
        <f>Analítico!Z108</f>
        <v>0</v>
      </c>
      <c r="AA16" s="15">
        <f t="shared" si="2"/>
        <v>0</v>
      </c>
      <c r="AB16" s="112">
        <f t="shared" ca="1" si="3"/>
        <v>0</v>
      </c>
    </row>
    <row r="17" spans="1:32" ht="23.25" thickBot="1">
      <c r="A17" s="20" t="s">
        <v>29</v>
      </c>
      <c r="B17" s="13" t="s">
        <v>136</v>
      </c>
      <c r="C17" s="14">
        <f>Analítico!C123</f>
        <v>0</v>
      </c>
      <c r="D17" s="14">
        <f>Analítico!D123</f>
        <v>0</v>
      </c>
      <c r="E17" s="14">
        <f>Analítico!E123</f>
        <v>0</v>
      </c>
      <c r="F17" s="14">
        <f>Analítico!F123</f>
        <v>0</v>
      </c>
      <c r="G17" s="14">
        <f>Analítico!G123</f>
        <v>0</v>
      </c>
      <c r="H17" s="14">
        <f>Analítico!H123</f>
        <v>0</v>
      </c>
      <c r="I17" s="14">
        <f>Analítico!I123</f>
        <v>0</v>
      </c>
      <c r="J17" s="14">
        <f>Analítico!J123</f>
        <v>0</v>
      </c>
      <c r="K17" s="14">
        <f>Analítico!K123</f>
        <v>0</v>
      </c>
      <c r="L17" s="14">
        <f>Analítico!L123</f>
        <v>0</v>
      </c>
      <c r="M17" s="14">
        <f>Analítico!M123</f>
        <v>0</v>
      </c>
      <c r="N17" s="14">
        <f>Analítico!N123</f>
        <v>0</v>
      </c>
      <c r="O17" s="14">
        <f>Analítico!O123</f>
        <v>0</v>
      </c>
      <c r="P17" s="14">
        <f>Analítico!P123</f>
        <v>0</v>
      </c>
      <c r="Q17" s="14">
        <f>Analítico!Q123</f>
        <v>0</v>
      </c>
      <c r="R17" s="14">
        <f>Analítico!R123</f>
        <v>0</v>
      </c>
      <c r="S17" s="14">
        <f>Analítico!S123</f>
        <v>0</v>
      </c>
      <c r="T17" s="14">
        <f>Analítico!T123</f>
        <v>0</v>
      </c>
      <c r="U17" s="14">
        <f>Analítico!U123</f>
        <v>0</v>
      </c>
      <c r="V17" s="14">
        <f>Analítico!V123</f>
        <v>0</v>
      </c>
      <c r="W17" s="14">
        <f>Analítico!W123</f>
        <v>0</v>
      </c>
      <c r="X17" s="14">
        <f>Analítico!X123</f>
        <v>0</v>
      </c>
      <c r="Y17" s="14">
        <f>Analítico!Y123</f>
        <v>0</v>
      </c>
      <c r="Z17" s="14">
        <f>Analítico!Z123</f>
        <v>0</v>
      </c>
      <c r="AA17" s="15">
        <f t="shared" si="2"/>
        <v>0</v>
      </c>
      <c r="AB17" s="112">
        <f t="shared" ca="1" si="3"/>
        <v>0</v>
      </c>
      <c r="AF17" s="171"/>
    </row>
    <row r="18" spans="1:32" ht="12" thickBot="1">
      <c r="A18" s="8" t="s">
        <v>256</v>
      </c>
      <c r="B18" s="9"/>
      <c r="C18" s="17">
        <f t="shared" ref="C18:Z18" ca="1" si="7">SUBTOTAL(109,C11:C17)</f>
        <v>0</v>
      </c>
      <c r="D18" s="17">
        <f t="shared" ca="1" si="7"/>
        <v>0</v>
      </c>
      <c r="E18" s="17">
        <f t="shared" ca="1" si="7"/>
        <v>0</v>
      </c>
      <c r="F18" s="17">
        <f t="shared" ca="1" si="7"/>
        <v>0</v>
      </c>
      <c r="G18" s="17">
        <f t="shared" ca="1" si="7"/>
        <v>0</v>
      </c>
      <c r="H18" s="17">
        <f t="shared" ca="1" si="7"/>
        <v>0</v>
      </c>
      <c r="I18" s="17">
        <f t="shared" ca="1" si="7"/>
        <v>0</v>
      </c>
      <c r="J18" s="17">
        <f t="shared" ca="1" si="7"/>
        <v>0</v>
      </c>
      <c r="K18" s="17">
        <f t="shared" ca="1" si="7"/>
        <v>0</v>
      </c>
      <c r="L18" s="17">
        <f t="shared" ca="1" si="7"/>
        <v>0</v>
      </c>
      <c r="M18" s="17">
        <f t="shared" ca="1" si="7"/>
        <v>0</v>
      </c>
      <c r="N18" s="17">
        <f t="shared" ref="N18" ca="1" si="8">SUBTOTAL(109,N11:N17)</f>
        <v>0</v>
      </c>
      <c r="O18" s="17">
        <f t="shared" ca="1" si="7"/>
        <v>0</v>
      </c>
      <c r="P18" s="17">
        <f t="shared" ca="1" si="7"/>
        <v>0</v>
      </c>
      <c r="Q18" s="17">
        <f t="shared" ca="1" si="7"/>
        <v>0</v>
      </c>
      <c r="R18" s="17">
        <f t="shared" ca="1" si="7"/>
        <v>0</v>
      </c>
      <c r="S18" s="17">
        <f t="shared" ca="1" si="7"/>
        <v>0</v>
      </c>
      <c r="T18" s="17">
        <f t="shared" ca="1" si="7"/>
        <v>0</v>
      </c>
      <c r="U18" s="17">
        <f t="shared" ca="1" si="7"/>
        <v>0</v>
      </c>
      <c r="V18" s="17">
        <f t="shared" ca="1" si="7"/>
        <v>0</v>
      </c>
      <c r="W18" s="17">
        <f t="shared" ca="1" si="7"/>
        <v>0</v>
      </c>
      <c r="X18" s="17">
        <f t="shared" ca="1" si="7"/>
        <v>0</v>
      </c>
      <c r="Y18" s="17">
        <f t="shared" ca="1" si="7"/>
        <v>0</v>
      </c>
      <c r="Z18" s="17">
        <f t="shared" ca="1" si="7"/>
        <v>0</v>
      </c>
      <c r="AA18" s="17">
        <f t="shared" ca="1" si="2"/>
        <v>0</v>
      </c>
      <c r="AB18" s="107">
        <f t="shared" ca="1" si="3"/>
        <v>0</v>
      </c>
      <c r="AF18" s="171"/>
    </row>
    <row r="19" spans="1:32" ht="9" customHeight="1">
      <c r="A19" s="173"/>
      <c r="B19" s="173"/>
      <c r="C19" s="173"/>
      <c r="D19" s="173"/>
      <c r="E19" s="173"/>
      <c r="F19" s="173"/>
      <c r="G19" s="173"/>
      <c r="H19" s="173"/>
      <c r="I19" s="173"/>
      <c r="J19" s="173"/>
      <c r="K19" s="173"/>
      <c r="L19" s="173"/>
      <c r="M19" s="173"/>
      <c r="N19" s="173"/>
      <c r="O19" s="173"/>
      <c r="P19" s="173"/>
      <c r="Q19" s="173"/>
      <c r="R19" s="173"/>
      <c r="S19" s="173"/>
      <c r="T19" s="173"/>
      <c r="U19" s="173"/>
      <c r="V19" s="173"/>
      <c r="W19" s="173"/>
      <c r="X19" s="173"/>
      <c r="Y19" s="173"/>
      <c r="Z19" s="173"/>
      <c r="AA19" s="173"/>
      <c r="AF19" s="171"/>
    </row>
    <row r="20" spans="1:32" ht="46.5" customHeight="1">
      <c r="A20" s="173"/>
      <c r="B20" s="173"/>
      <c r="C20" s="173"/>
      <c r="D20" s="173"/>
      <c r="E20" s="173"/>
      <c r="F20" s="173"/>
      <c r="G20" s="173"/>
      <c r="H20" s="173"/>
      <c r="I20" s="173"/>
      <c r="J20" s="173"/>
      <c r="K20" s="173"/>
      <c r="L20" s="173"/>
      <c r="M20" s="173"/>
      <c r="N20" s="173"/>
      <c r="O20" s="173"/>
      <c r="P20" s="173"/>
      <c r="Q20" s="173"/>
      <c r="R20" s="173"/>
      <c r="S20" s="173"/>
      <c r="T20" s="173"/>
      <c r="U20" s="173"/>
      <c r="V20" s="173"/>
      <c r="W20" s="173"/>
      <c r="X20" s="173"/>
      <c r="Y20" s="173"/>
      <c r="Z20" s="173"/>
      <c r="AA20" s="173"/>
      <c r="AF20" s="171"/>
    </row>
    <row r="21" spans="1:32" ht="30" customHeight="1">
      <c r="A21" s="173"/>
      <c r="B21" s="173"/>
      <c r="C21" s="173"/>
      <c r="D21" s="173"/>
      <c r="E21" s="173"/>
      <c r="F21" s="173"/>
      <c r="G21" s="173"/>
      <c r="H21" s="173"/>
      <c r="I21" s="173"/>
      <c r="J21" s="173"/>
      <c r="K21" s="173"/>
      <c r="L21" s="173"/>
      <c r="M21" s="173"/>
      <c r="N21" s="173"/>
      <c r="O21" s="173"/>
      <c r="P21" s="173"/>
      <c r="Q21" s="173"/>
      <c r="R21" s="173"/>
      <c r="S21" s="173"/>
      <c r="T21" s="173"/>
      <c r="U21" s="173"/>
      <c r="V21" s="173"/>
      <c r="W21" s="173"/>
      <c r="X21" s="173"/>
      <c r="Y21" s="173"/>
      <c r="Z21" s="173"/>
      <c r="AA21" s="173"/>
      <c r="AF21" s="171"/>
    </row>
    <row r="22" spans="1:32" ht="30" customHeight="1">
      <c r="A22" s="173"/>
      <c r="B22" s="173"/>
      <c r="C22" s="173"/>
      <c r="D22" s="173"/>
      <c r="E22" s="173"/>
      <c r="F22" s="173"/>
      <c r="G22" s="173"/>
      <c r="H22" s="173"/>
      <c r="I22" s="173"/>
      <c r="J22" s="173"/>
      <c r="K22" s="173"/>
      <c r="L22" s="173"/>
      <c r="M22" s="173"/>
      <c r="N22" s="173"/>
      <c r="O22" s="173"/>
      <c r="P22" s="173"/>
      <c r="Q22" s="173"/>
      <c r="R22" s="173"/>
      <c r="S22" s="173"/>
      <c r="T22" s="173"/>
      <c r="U22" s="173"/>
      <c r="V22" s="173"/>
      <c r="W22" s="173"/>
      <c r="X22" s="173"/>
      <c r="Y22" s="173"/>
      <c r="Z22" s="173"/>
      <c r="AA22" s="173"/>
      <c r="AF22" s="171"/>
    </row>
    <row r="23" spans="1:32" ht="30" customHeight="1">
      <c r="AA23" s="173"/>
      <c r="AF23" s="171"/>
    </row>
  </sheetData>
  <sheetProtection password="C70D" sheet="1" objects="1" scenarios="1" formatColumns="0"/>
  <mergeCells count="4">
    <mergeCell ref="A1:AB1"/>
    <mergeCell ref="A2:AA2"/>
    <mergeCell ref="A15:B15"/>
    <mergeCell ref="A7:B7"/>
  </mergeCells>
  <phoneticPr fontId="3" type="noConversion"/>
  <pageMargins left="0.19685039370078741" right="0.19685039370078741" top="0.59055118110236227" bottom="0.59055118110236227" header="0" footer="0"/>
  <pageSetup paperSize="9" scale="84" fitToHeight="0" orientation="landscape" r:id="rId1"/>
  <headerFooter>
    <oddFooter>Página 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26"/>
  <sheetViews>
    <sheetView zoomScaleNormal="100" zoomScaleSheetLayoutView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RowHeight="12.75"/>
  <cols>
    <col min="1" max="1" width="5.5703125" style="145" customWidth="1"/>
    <col min="2" max="2" width="71.85546875" style="144" customWidth="1"/>
    <col min="3" max="3" width="14.140625" style="144" customWidth="1"/>
    <col min="4" max="4" width="14.28515625" style="144" customWidth="1"/>
    <col min="5" max="5" width="13" style="144" customWidth="1"/>
    <col min="6" max="6" width="1.5703125" style="144" customWidth="1"/>
    <col min="7" max="16384" width="9.140625" style="144"/>
  </cols>
  <sheetData>
    <row r="1" spans="1:5" ht="58.5" customHeight="1">
      <c r="A1" s="269"/>
      <c r="B1" s="329" t="str">
        <f>Capa!A1</f>
        <v>Anexo IV - Memória de Cálculo
Concurso de Projetos para celebração de Termo de Parceria 
Secretaria de Estado de Esportes
Edital SEESP 01/2016</v>
      </c>
      <c r="C1" s="329"/>
      <c r="D1" s="329"/>
      <c r="E1" s="180"/>
    </row>
    <row r="2" spans="1:5" ht="15.75" thickBot="1">
      <c r="A2" s="269"/>
      <c r="B2" s="330" t="s">
        <v>306</v>
      </c>
      <c r="C2" s="330"/>
      <c r="D2" s="330"/>
      <c r="E2" s="180"/>
    </row>
    <row r="3" spans="1:5" ht="48" customHeight="1" thickBot="1">
      <c r="A3" s="240" t="s">
        <v>143</v>
      </c>
      <c r="B3" s="270" t="s">
        <v>300</v>
      </c>
      <c r="C3" s="271" t="s">
        <v>286</v>
      </c>
      <c r="D3" s="272" t="s">
        <v>131</v>
      </c>
      <c r="E3" s="182"/>
    </row>
    <row r="4" spans="1:5">
      <c r="A4" s="273">
        <v>1</v>
      </c>
      <c r="B4" s="186" t="s">
        <v>410</v>
      </c>
      <c r="C4" s="274">
        <f>SUMPRODUCT(-(('Fluxo de Gastos Gerais'!$C$4:$C$1003)*(('Fluxo de Gastos Gerais'!$E$4:$E$1003)-('Fluxo de Gastos Gerais'!$D$4:$D$1003)+1)),-('Fluxo de Gastos Gerais'!$F$4:$F$1003='Gastos das Atividades'!B4))</f>
        <v>0</v>
      </c>
      <c r="D4" s="275">
        <f t="shared" ref="D4:D13" si="0">IF(C4=0,0,C4/$C$14)</f>
        <v>0</v>
      </c>
      <c r="E4" s="131"/>
    </row>
    <row r="5" spans="1:5">
      <c r="A5" s="276">
        <v>2</v>
      </c>
      <c r="B5" s="266" t="s">
        <v>345</v>
      </c>
      <c r="C5" s="274">
        <f>SUMPRODUCT(-(('Fluxo de Gastos Gerais'!$C$4:$C$1003)*(('Fluxo de Gastos Gerais'!$E$4:$E$1003)-('Fluxo de Gastos Gerais'!$D$4:$D$1003)+1)),-('Fluxo de Gastos Gerais'!$F$4:$F$1003='Gastos das Atividades'!B5))</f>
        <v>0</v>
      </c>
      <c r="D5" s="275">
        <f t="shared" si="0"/>
        <v>0</v>
      </c>
      <c r="E5" s="131"/>
    </row>
    <row r="6" spans="1:5">
      <c r="A6" s="276">
        <v>3</v>
      </c>
      <c r="B6" s="267" t="s">
        <v>346</v>
      </c>
      <c r="C6" s="274">
        <f>SUMPRODUCT(-(('Fluxo de Gastos Gerais'!$C$4:$C$1003)*(('Fluxo de Gastos Gerais'!$E$4:$E$1003)-('Fluxo de Gastos Gerais'!$D$4:$D$1003)+1)),-('Fluxo de Gastos Gerais'!$F$4:$F$1003='Gastos das Atividades'!B6))</f>
        <v>0</v>
      </c>
      <c r="D6" s="275">
        <f t="shared" si="0"/>
        <v>0</v>
      </c>
      <c r="E6" s="131"/>
    </row>
    <row r="7" spans="1:5">
      <c r="A7" s="276">
        <v>4</v>
      </c>
      <c r="B7" s="267" t="s">
        <v>347</v>
      </c>
      <c r="C7" s="274">
        <f>SUMPRODUCT(-(('Fluxo de Gastos Gerais'!$C$4:$C$1003)*(('Fluxo de Gastos Gerais'!$E$4:$E$1003)-('Fluxo de Gastos Gerais'!$D$4:$D$1003)+1)),-('Fluxo de Gastos Gerais'!$F$4:$F$1003='Gastos das Atividades'!B7))</f>
        <v>0</v>
      </c>
      <c r="D7" s="275">
        <f t="shared" si="0"/>
        <v>0</v>
      </c>
      <c r="E7" s="131"/>
    </row>
    <row r="8" spans="1:5">
      <c r="A8" s="276">
        <v>5</v>
      </c>
      <c r="B8" s="267" t="s">
        <v>348</v>
      </c>
      <c r="C8" s="274">
        <f>SUMPRODUCT(-(('Fluxo de Gastos Gerais'!$C$4:$C$1003)*(('Fluxo de Gastos Gerais'!$E$4:$E$1003)-('Fluxo de Gastos Gerais'!$D$4:$D$1003)+1)),-('Fluxo de Gastos Gerais'!$F$4:$F$1003='Gastos das Atividades'!B8))</f>
        <v>0</v>
      </c>
      <c r="D8" s="275">
        <f t="shared" si="0"/>
        <v>0</v>
      </c>
      <c r="E8" s="131"/>
    </row>
    <row r="9" spans="1:5">
      <c r="A9" s="276">
        <v>6</v>
      </c>
      <c r="B9" s="267" t="s">
        <v>349</v>
      </c>
      <c r="C9" s="274">
        <f>SUMPRODUCT(-(('Fluxo de Gastos Gerais'!$C$4:$C$1003)*(('Fluxo de Gastos Gerais'!$E$4:$E$1003)-('Fluxo de Gastos Gerais'!$D$4:$D$1003)+1)),-('Fluxo de Gastos Gerais'!$F$4:$F$1003='Gastos das Atividades'!B9))</f>
        <v>0</v>
      </c>
      <c r="D9" s="275">
        <f t="shared" si="0"/>
        <v>0</v>
      </c>
      <c r="E9" s="131"/>
    </row>
    <row r="10" spans="1:5" ht="13.5" thickBot="1">
      <c r="A10" s="276">
        <v>7</v>
      </c>
      <c r="B10" s="268" t="s">
        <v>408</v>
      </c>
      <c r="C10" s="274">
        <f>SUMPRODUCT(-(('Fluxo de Gastos Gerais'!$C$4:$C$1003)*(('Fluxo de Gastos Gerais'!$E$4:$E$1003)-('Fluxo de Gastos Gerais'!$D$4:$D$1003)+1)),-('Fluxo de Gastos Gerais'!$F$4:$F$1003='Gastos das Atividades'!B10))</f>
        <v>0</v>
      </c>
      <c r="D10" s="275">
        <f t="shared" si="0"/>
        <v>0</v>
      </c>
      <c r="E10" s="131"/>
    </row>
    <row r="11" spans="1:5" hidden="1">
      <c r="A11" s="276">
        <v>8</v>
      </c>
      <c r="B11" s="268"/>
      <c r="C11" s="274">
        <f>SUMPRODUCT(-(('Fluxo de Gastos Gerais'!$C$4:$C$1003)*(('Fluxo de Gastos Gerais'!$E$4:$E$1003)-('Fluxo de Gastos Gerais'!$D$4:$D$1003)+1)),-('Fluxo de Gastos Gerais'!$F$4:$F$1003='Gastos das Atividades'!B11))</f>
        <v>0</v>
      </c>
      <c r="D11" s="275">
        <f t="shared" si="0"/>
        <v>0</v>
      </c>
      <c r="E11" s="131"/>
    </row>
    <row r="12" spans="1:5" hidden="1">
      <c r="A12" s="276">
        <v>9</v>
      </c>
      <c r="B12" s="268"/>
      <c r="C12" s="274">
        <f>SUMPRODUCT(-(('Fluxo de Gastos Gerais'!$C$4:$C$1003)*(('Fluxo de Gastos Gerais'!$E$4:$E$1003)-('Fluxo de Gastos Gerais'!$D$4:$D$1003)+1)),-('Fluxo de Gastos Gerais'!$F$4:$F$1003='Gastos das Atividades'!B12))</f>
        <v>0</v>
      </c>
      <c r="D12" s="275">
        <f t="shared" si="0"/>
        <v>0</v>
      </c>
      <c r="E12" s="131"/>
    </row>
    <row r="13" spans="1:5" ht="13.5" hidden="1" thickBot="1">
      <c r="A13" s="276">
        <v>10</v>
      </c>
      <c r="B13" s="268"/>
      <c r="C13" s="274">
        <f>SUMPRODUCT(-(('Fluxo de Gastos Gerais'!$C$4:$C$1003)*(('Fluxo de Gastos Gerais'!$E$4:$E$1003)-('Fluxo de Gastos Gerais'!$D$4:$D$1003)+1)),-('Fluxo de Gastos Gerais'!$F$4:$F$1003='Gastos das Atividades'!B13))</f>
        <v>0</v>
      </c>
      <c r="D13" s="275">
        <f t="shared" si="0"/>
        <v>0</v>
      </c>
      <c r="E13" s="131"/>
    </row>
    <row r="14" spans="1:5" ht="19.5" customHeight="1" thickBot="1">
      <c r="A14" s="277"/>
      <c r="B14" s="278" t="s">
        <v>2</v>
      </c>
      <c r="C14" s="279">
        <f>SUM(C4:C13)</f>
        <v>0</v>
      </c>
      <c r="D14" s="280">
        <f>SUM(D4:D13)</f>
        <v>0</v>
      </c>
      <c r="E14" s="131"/>
    </row>
    <row r="15" spans="1:5">
      <c r="A15" s="142"/>
      <c r="B15" s="184"/>
      <c r="C15" s="183"/>
      <c r="D15" s="183"/>
      <c r="E15" s="183"/>
    </row>
    <row r="16" spans="1:5" hidden="1"/>
    <row r="17" spans="2:5" ht="22.5" hidden="1" customHeight="1" thickBot="1">
      <c r="B17" s="326" t="s">
        <v>295</v>
      </c>
      <c r="C17" s="326"/>
      <c r="D17" s="326"/>
      <c r="E17" s="326"/>
    </row>
    <row r="18" spans="2:5" s="187" customFormat="1" ht="26.25" hidden="1" customHeight="1" thickBot="1">
      <c r="B18" s="188" t="s">
        <v>293</v>
      </c>
      <c r="C18" s="181" t="s">
        <v>307</v>
      </c>
      <c r="D18" s="189" t="s">
        <v>286</v>
      </c>
      <c r="E18" s="189" t="s">
        <v>131</v>
      </c>
    </row>
    <row r="19" spans="2:5" s="187" customFormat="1" hidden="1">
      <c r="B19" s="190" t="s">
        <v>289</v>
      </c>
      <c r="C19" s="139" t="s">
        <v>308</v>
      </c>
      <c r="D19" s="191">
        <f>'Gastos com Pessoal'!H129</f>
        <v>0</v>
      </c>
      <c r="E19" s="192">
        <f>IF($D$25=0,0,D19/$D$25)</f>
        <v>0</v>
      </c>
    </row>
    <row r="20" spans="2:5" s="187" customFormat="1" hidden="1">
      <c r="B20" s="193" t="s">
        <v>289</v>
      </c>
      <c r="C20" s="194" t="s">
        <v>309</v>
      </c>
      <c r="D20" s="195">
        <f>C4</f>
        <v>0</v>
      </c>
      <c r="E20" s="196">
        <f t="shared" ref="E20:E25" si="1">IF($D$25=0,0,D20/$D$25)</f>
        <v>0</v>
      </c>
    </row>
    <row r="21" spans="2:5" s="187" customFormat="1" ht="13.5" hidden="1" thickBot="1">
      <c r="B21" s="197" t="s">
        <v>289</v>
      </c>
      <c r="C21" s="198" t="s">
        <v>310</v>
      </c>
      <c r="D21" s="199">
        <f>SUBTOTAL(9,D19:D20)</f>
        <v>0</v>
      </c>
      <c r="E21" s="185">
        <f t="shared" si="1"/>
        <v>0</v>
      </c>
    </row>
    <row r="22" spans="2:5" s="187" customFormat="1" hidden="1">
      <c r="B22" s="190" t="s">
        <v>288</v>
      </c>
      <c r="C22" s="139" t="s">
        <v>308</v>
      </c>
      <c r="D22" s="191">
        <f>'Gastos com Pessoal'!H130</f>
        <v>0</v>
      </c>
      <c r="E22" s="192">
        <f t="shared" si="1"/>
        <v>0</v>
      </c>
    </row>
    <row r="23" spans="2:5" s="187" customFormat="1" hidden="1">
      <c r="B23" s="193" t="s">
        <v>288</v>
      </c>
      <c r="C23" s="194" t="s">
        <v>309</v>
      </c>
      <c r="D23" s="195">
        <f>C14-C4</f>
        <v>0</v>
      </c>
      <c r="E23" s="196">
        <f t="shared" si="1"/>
        <v>0</v>
      </c>
    </row>
    <row r="24" spans="2:5" s="187" customFormat="1" ht="13.5" hidden="1" thickBot="1">
      <c r="B24" s="200" t="s">
        <v>288</v>
      </c>
      <c r="C24" s="201" t="s">
        <v>310</v>
      </c>
      <c r="D24" s="202">
        <f>SUBTOTAL(9,D22:D23)</f>
        <v>0</v>
      </c>
      <c r="E24" s="203">
        <f t="shared" si="1"/>
        <v>0</v>
      </c>
    </row>
    <row r="25" spans="2:5" s="187" customFormat="1" ht="20.25" hidden="1" customHeight="1" thickBot="1">
      <c r="B25" s="327" t="s">
        <v>159</v>
      </c>
      <c r="C25" s="328"/>
      <c r="D25" s="204">
        <f>SUBTOTAL(9,D19:D24)</f>
        <v>0</v>
      </c>
      <c r="E25" s="205">
        <f t="shared" si="1"/>
        <v>0</v>
      </c>
    </row>
    <row r="26" spans="2:5" s="187" customFormat="1" ht="8.25" customHeight="1"/>
  </sheetData>
  <sheetProtection password="C70D" sheet="1" objects="1" scenarios="1" formatRows="0" insertRows="0" deleteColumns="0" deleteRows="0"/>
  <mergeCells count="4">
    <mergeCell ref="B17:E17"/>
    <mergeCell ref="B25:C25"/>
    <mergeCell ref="B1:D1"/>
    <mergeCell ref="B2:D2"/>
  </mergeCells>
  <pageMargins left="0.19685039370078741" right="0.19685039370078741" top="0.59055118110236227" bottom="0.59055118110236227" header="0" footer="0"/>
  <pageSetup paperSize="9" scale="85" orientation="portrait" r:id="rId1"/>
  <headerFooter>
    <oddFooter>Página &amp;P de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codeName="Plan1">
    <pageSetUpPr fitToPage="1"/>
  </sheetPr>
  <dimension ref="A1:AO187"/>
  <sheetViews>
    <sheetView showGridLines="0" zoomScaleNormal="100" zoomScaleSheetLayoutView="100" workbookViewId="0">
      <pane xSplit="2" ySplit="4" topLeftCell="C5" activePane="bottomRight" state="frozen"/>
      <selection activeCell="H4" sqref="H4:L4"/>
      <selection pane="topRight" activeCell="H4" sqref="H4:L4"/>
      <selection pane="bottomLeft" activeCell="H4" sqref="H4:L4"/>
      <selection pane="bottomRight" activeCell="C5" sqref="C5"/>
    </sheetView>
  </sheetViews>
  <sheetFormatPr defaultRowHeight="12.75"/>
  <cols>
    <col min="1" max="1" width="6" style="229" customWidth="1"/>
    <col min="2" max="2" width="26.28515625" style="229" customWidth="1"/>
    <col min="3" max="4" width="13.85546875" style="229" customWidth="1"/>
    <col min="5" max="5" width="12.5703125" style="229" bestFit="1" customWidth="1"/>
    <col min="6" max="10" width="13.85546875" style="229" bestFit="1" customWidth="1"/>
    <col min="11" max="13" width="13.85546875" style="229" customWidth="1"/>
    <col min="14" max="26" width="13.85546875" style="229" hidden="1" customWidth="1"/>
    <col min="27" max="27" width="15.5703125" style="229" bestFit="1" customWidth="1"/>
    <col min="28" max="28" width="10.42578125" style="231" customWidth="1"/>
    <col min="29" max="36" width="9.140625" style="229"/>
    <col min="37" max="37" width="9.140625" style="229" customWidth="1"/>
    <col min="38" max="38" width="17.140625" style="229" hidden="1" customWidth="1"/>
    <col min="39" max="41" width="17.7109375" style="229" hidden="1" customWidth="1"/>
    <col min="42" max="16384" width="9.140625" style="229"/>
  </cols>
  <sheetData>
    <row r="1" spans="1:39" s="76" customFormat="1" hidden="1">
      <c r="A1" s="1"/>
      <c r="B1" s="1"/>
      <c r="C1" s="1">
        <v>1</v>
      </c>
      <c r="D1" s="1">
        <v>2</v>
      </c>
      <c r="E1" s="1">
        <v>3</v>
      </c>
      <c r="F1" s="1">
        <v>4</v>
      </c>
      <c r="G1" s="1">
        <v>5</v>
      </c>
      <c r="H1" s="1">
        <v>6</v>
      </c>
      <c r="I1" s="1">
        <v>7</v>
      </c>
      <c r="J1" s="1">
        <v>8</v>
      </c>
      <c r="K1" s="1">
        <v>9</v>
      </c>
      <c r="L1" s="1">
        <v>10</v>
      </c>
      <c r="M1" s="1">
        <v>11</v>
      </c>
      <c r="N1" s="1"/>
      <c r="O1" s="1">
        <v>13</v>
      </c>
      <c r="P1" s="1">
        <v>14</v>
      </c>
      <c r="Q1" s="1">
        <v>15</v>
      </c>
      <c r="R1" s="1">
        <v>16</v>
      </c>
      <c r="S1" s="1">
        <v>17</v>
      </c>
      <c r="T1" s="1">
        <v>18</v>
      </c>
      <c r="U1" s="1">
        <v>19</v>
      </c>
      <c r="V1" s="1">
        <v>20</v>
      </c>
      <c r="W1" s="1">
        <v>21</v>
      </c>
      <c r="X1" s="1">
        <v>22</v>
      </c>
      <c r="Y1" s="1">
        <v>23</v>
      </c>
      <c r="Z1" s="1">
        <v>24</v>
      </c>
      <c r="AA1" s="1"/>
      <c r="AB1" s="228"/>
      <c r="AL1" s="229"/>
      <c r="AM1" s="229"/>
    </row>
    <row r="2" spans="1:39" s="76" customFormat="1" ht="59.25" customHeight="1">
      <c r="A2" s="329" t="str">
        <f>Capa!A1</f>
        <v>Anexo IV - Memória de Cálculo
Concurso de Projetos para celebração de Termo de Parceria 
Secretaria de Estado de Esportes
Edital SEESP 01/2016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329"/>
      <c r="Y2" s="329"/>
      <c r="Z2" s="329"/>
      <c r="AA2" s="329"/>
      <c r="AB2" s="329"/>
      <c r="AC2" s="166"/>
      <c r="AD2" s="166"/>
      <c r="AE2" s="166"/>
      <c r="AF2" s="166"/>
      <c r="AL2" s="229"/>
      <c r="AM2" s="229"/>
    </row>
    <row r="3" spans="1:39" s="76" customFormat="1" ht="21" customHeight="1" thickBot="1">
      <c r="A3" s="331" t="s">
        <v>302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166"/>
      <c r="AD3" s="166"/>
      <c r="AE3" s="166"/>
      <c r="AF3" s="166"/>
      <c r="AL3" s="229"/>
      <c r="AM3" s="229"/>
    </row>
    <row r="4" spans="1:39" s="76" customFormat="1" ht="24" customHeight="1" thickBot="1">
      <c r="A4" s="72"/>
      <c r="B4" s="72"/>
      <c r="C4" s="291" t="s">
        <v>41</v>
      </c>
      <c r="D4" s="291" t="s">
        <v>42</v>
      </c>
      <c r="E4" s="291" t="s">
        <v>43</v>
      </c>
      <c r="F4" s="291" t="s">
        <v>44</v>
      </c>
      <c r="G4" s="291" t="s">
        <v>45</v>
      </c>
      <c r="H4" s="291" t="s">
        <v>46</v>
      </c>
      <c r="I4" s="291" t="s">
        <v>47</v>
      </c>
      <c r="J4" s="291" t="s">
        <v>48</v>
      </c>
      <c r="K4" s="291" t="s">
        <v>49</v>
      </c>
      <c r="L4" s="291" t="s">
        <v>50</v>
      </c>
      <c r="M4" s="291" t="s">
        <v>51</v>
      </c>
      <c r="N4" s="291" t="s">
        <v>405</v>
      </c>
      <c r="O4" s="291" t="s">
        <v>147</v>
      </c>
      <c r="P4" s="291" t="s">
        <v>148</v>
      </c>
      <c r="Q4" s="291" t="s">
        <v>149</v>
      </c>
      <c r="R4" s="291" t="s">
        <v>150</v>
      </c>
      <c r="S4" s="291" t="s">
        <v>151</v>
      </c>
      <c r="T4" s="291" t="s">
        <v>152</v>
      </c>
      <c r="U4" s="291" t="s">
        <v>153</v>
      </c>
      <c r="V4" s="291" t="s">
        <v>154</v>
      </c>
      <c r="W4" s="291" t="s">
        <v>155</v>
      </c>
      <c r="X4" s="291" t="s">
        <v>156</v>
      </c>
      <c r="Y4" s="291" t="s">
        <v>157</v>
      </c>
      <c r="Z4" s="291" t="s">
        <v>158</v>
      </c>
      <c r="AA4" s="291" t="s">
        <v>2</v>
      </c>
      <c r="AB4" s="95" t="s">
        <v>215</v>
      </c>
      <c r="AC4" s="166"/>
      <c r="AD4" s="166"/>
      <c r="AE4" s="166"/>
      <c r="AF4" s="166"/>
      <c r="AL4" s="229"/>
      <c r="AM4" s="229"/>
    </row>
    <row r="5" spans="1:39" s="76" customFormat="1" ht="23.25" customHeight="1" thickBot="1">
      <c r="A5" s="48">
        <v>1</v>
      </c>
      <c r="B5" s="48" t="s">
        <v>144</v>
      </c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96"/>
      <c r="AL5" s="229"/>
      <c r="AM5" s="229"/>
    </row>
    <row r="6" spans="1:39" s="76" customFormat="1" ht="23.25" customHeight="1">
      <c r="A6" s="50" t="s">
        <v>4</v>
      </c>
      <c r="B6" s="50" t="s">
        <v>52</v>
      </c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97"/>
      <c r="AL6" s="229"/>
      <c r="AM6" s="229"/>
    </row>
    <row r="7" spans="1:39" s="76" customFormat="1" ht="23.25" customHeight="1" thickBot="1">
      <c r="A7" s="292" t="s">
        <v>53</v>
      </c>
      <c r="B7" s="234" t="s">
        <v>254</v>
      </c>
      <c r="C7" s="118">
        <f ca="1">SUM(C124:E124)</f>
        <v>0</v>
      </c>
      <c r="D7" s="118">
        <v>0</v>
      </c>
      <c r="E7" s="118">
        <v>0</v>
      </c>
      <c r="F7" s="118">
        <f ca="1">SUM(F124:H124)</f>
        <v>0</v>
      </c>
      <c r="G7" s="118">
        <v>0</v>
      </c>
      <c r="H7" s="118">
        <v>0</v>
      </c>
      <c r="I7" s="118">
        <f ca="1">SUM(I124:J124)</f>
        <v>0</v>
      </c>
      <c r="J7" s="118">
        <v>0</v>
      </c>
      <c r="K7" s="118">
        <f ca="1">SUM(K124:L124)</f>
        <v>0</v>
      </c>
      <c r="L7" s="118">
        <v>0</v>
      </c>
      <c r="M7" s="118">
        <f ca="1">SUM(M124)</f>
        <v>0</v>
      </c>
      <c r="N7" s="118">
        <v>0</v>
      </c>
      <c r="O7" s="118">
        <v>0</v>
      </c>
      <c r="P7" s="118">
        <v>0</v>
      </c>
      <c r="Q7" s="118">
        <v>0</v>
      </c>
      <c r="R7" s="118">
        <v>0</v>
      </c>
      <c r="S7" s="118">
        <v>0</v>
      </c>
      <c r="T7" s="118">
        <v>0</v>
      </c>
      <c r="U7" s="118">
        <v>0</v>
      </c>
      <c r="V7" s="118">
        <v>0</v>
      </c>
      <c r="W7" s="118">
        <v>0</v>
      </c>
      <c r="X7" s="118">
        <v>0</v>
      </c>
      <c r="Y7" s="118">
        <v>0</v>
      </c>
      <c r="Z7" s="118">
        <v>0</v>
      </c>
      <c r="AA7" s="113">
        <f ca="1">SUM(C7:Z7)</f>
        <v>0</v>
      </c>
      <c r="AB7" s="124">
        <f ca="1">IF($AA$8=0,0,AA7/$AA$8)</f>
        <v>0</v>
      </c>
      <c r="AL7" s="229"/>
      <c r="AM7" s="229"/>
    </row>
    <row r="8" spans="1:39" s="76" customFormat="1" ht="23.25" customHeight="1" thickBot="1">
      <c r="A8" s="114" t="s">
        <v>257</v>
      </c>
      <c r="B8" s="57"/>
      <c r="C8" s="58">
        <f t="shared" ref="C8:Z8" ca="1" si="0">SUBTOTAL(109,C7:C7)</f>
        <v>0</v>
      </c>
      <c r="D8" s="58">
        <f t="shared" si="0"/>
        <v>0</v>
      </c>
      <c r="E8" s="58">
        <f t="shared" si="0"/>
        <v>0</v>
      </c>
      <c r="F8" s="58">
        <f t="shared" ca="1" si="0"/>
        <v>0</v>
      </c>
      <c r="G8" s="58">
        <f t="shared" si="0"/>
        <v>0</v>
      </c>
      <c r="H8" s="58">
        <f t="shared" si="0"/>
        <v>0</v>
      </c>
      <c r="I8" s="58">
        <f t="shared" ca="1" si="0"/>
        <v>0</v>
      </c>
      <c r="J8" s="58">
        <f t="shared" si="0"/>
        <v>0</v>
      </c>
      <c r="K8" s="58">
        <f t="shared" ca="1" si="0"/>
        <v>0</v>
      </c>
      <c r="L8" s="58">
        <f t="shared" si="0"/>
        <v>0</v>
      </c>
      <c r="M8" s="58">
        <f t="shared" ca="1" si="0"/>
        <v>0</v>
      </c>
      <c r="N8" s="58">
        <f t="shared" ref="N8" si="1">SUBTOTAL(109,N7:N7)</f>
        <v>0</v>
      </c>
      <c r="O8" s="58">
        <f t="shared" si="0"/>
        <v>0</v>
      </c>
      <c r="P8" s="58">
        <f t="shared" si="0"/>
        <v>0</v>
      </c>
      <c r="Q8" s="58">
        <f t="shared" si="0"/>
        <v>0</v>
      </c>
      <c r="R8" s="58">
        <f t="shared" si="0"/>
        <v>0</v>
      </c>
      <c r="S8" s="58">
        <f t="shared" si="0"/>
        <v>0</v>
      </c>
      <c r="T8" s="58">
        <f t="shared" si="0"/>
        <v>0</v>
      </c>
      <c r="U8" s="58">
        <f t="shared" si="0"/>
        <v>0</v>
      </c>
      <c r="V8" s="58">
        <f t="shared" si="0"/>
        <v>0</v>
      </c>
      <c r="W8" s="58">
        <f t="shared" si="0"/>
        <v>0</v>
      </c>
      <c r="X8" s="58">
        <f t="shared" si="0"/>
        <v>0</v>
      </c>
      <c r="Y8" s="58">
        <f t="shared" si="0"/>
        <v>0</v>
      </c>
      <c r="Z8" s="58">
        <f t="shared" si="0"/>
        <v>0</v>
      </c>
      <c r="AA8" s="58">
        <f ca="1">SUM(C8:Z8)</f>
        <v>0</v>
      </c>
      <c r="AB8" s="95">
        <f ca="1">IF($AA$8=0,0,AA8/$AA$8)</f>
        <v>0</v>
      </c>
      <c r="AL8" s="229"/>
      <c r="AM8" s="229"/>
    </row>
    <row r="9" spans="1:39" s="76" customFormat="1" ht="23.25" customHeight="1" thickBot="1">
      <c r="A9" s="59"/>
      <c r="B9" s="48"/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0"/>
      <c r="T9" s="60"/>
      <c r="U9" s="60"/>
      <c r="V9" s="60"/>
      <c r="W9" s="60"/>
      <c r="X9" s="60"/>
      <c r="Y9" s="60"/>
      <c r="Z9" s="60"/>
      <c r="AA9" s="60"/>
      <c r="AB9" s="98"/>
      <c r="AL9" s="229"/>
      <c r="AM9" s="229"/>
    </row>
    <row r="10" spans="1:39" s="76" customFormat="1" ht="23.25" customHeight="1" thickBot="1">
      <c r="A10" s="61">
        <v>2</v>
      </c>
      <c r="B10" s="48" t="s">
        <v>145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98"/>
      <c r="AL10" s="229"/>
      <c r="AM10" s="229"/>
    </row>
    <row r="11" spans="1:39" s="76" customFormat="1" ht="23.25" customHeight="1">
      <c r="A11" s="50" t="s">
        <v>27</v>
      </c>
      <c r="B11" s="62" t="s">
        <v>214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99"/>
      <c r="AL11" s="229"/>
      <c r="AM11" s="229"/>
    </row>
    <row r="12" spans="1:39" s="76" customFormat="1" ht="23.25" customHeight="1">
      <c r="A12" s="64" t="s">
        <v>5</v>
      </c>
      <c r="B12" s="65" t="s">
        <v>54</v>
      </c>
      <c r="C12" s="66"/>
      <c r="D12" s="66"/>
      <c r="E12" s="66"/>
      <c r="F12" s="66"/>
      <c r="G12" s="66"/>
      <c r="H12" s="66"/>
      <c r="I12" s="66"/>
      <c r="J12" s="66"/>
      <c r="K12" s="66"/>
      <c r="L12" s="66"/>
      <c r="M12" s="66"/>
      <c r="N12" s="66"/>
      <c r="O12" s="66"/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66"/>
      <c r="AA12" s="66"/>
      <c r="AB12" s="100"/>
      <c r="AL12" s="229"/>
      <c r="AM12" s="229"/>
    </row>
    <row r="13" spans="1:39" s="76" customFormat="1" ht="23.25" customHeight="1">
      <c r="A13" s="374" t="s">
        <v>91</v>
      </c>
      <c r="B13" s="234" t="s">
        <v>3</v>
      </c>
      <c r="C13" s="118">
        <f t="array" aca="1" ref="C13" ca="1">SUM((C$1&gt;='Gastos com Pessoal'!$F$7:$F$106)*(C$1&lt;='Gastos com Pessoal'!$G$7:$G$106)*(IF('Gastos com Pessoal'!$H$7:$H$106&lt;=C$1,('Gastos com Pessoal'!$I$7:$I$106)+1,1))*INDIRECT(CONCATENATE("'Encargos e Benefícios'!",$AL13)))</f>
        <v>0</v>
      </c>
      <c r="D13" s="118">
        <f t="array" aca="1" ref="D13" ca="1">SUM((D$1&gt;='Gastos com Pessoal'!$F$7:$F$106)*(D$1&lt;='Gastos com Pessoal'!$G$7:$G$106)*(IF('Gastos com Pessoal'!$H$7:$H$106&lt;=D$1,('Gastos com Pessoal'!$I$7:$I$106)+1,1))*INDIRECT(CONCATENATE("'Encargos e Benefícios'!",$AL13)))</f>
        <v>0</v>
      </c>
      <c r="E13" s="118">
        <f t="array" aca="1" ref="E13" ca="1">SUM((E$1&gt;='Gastos com Pessoal'!$F$7:$F$106)*(E$1&lt;='Gastos com Pessoal'!$G$7:$G$106)*(IF('Gastos com Pessoal'!$H$7:$H$106&lt;=E$1,('Gastos com Pessoal'!$I$7:$I$106)+1,1))*INDIRECT(CONCATENATE("'Encargos e Benefícios'!",$AL13)))</f>
        <v>0</v>
      </c>
      <c r="F13" s="118">
        <f t="array" aca="1" ref="F13" ca="1">SUM((F$1&gt;='Gastos com Pessoal'!$F$7:$F$106)*(F$1&lt;='Gastos com Pessoal'!$G$7:$G$106)*(IF('Gastos com Pessoal'!$H$7:$H$106&lt;=F$1,('Gastos com Pessoal'!$I$7:$I$106)+1,1))*INDIRECT(CONCATENATE("'Encargos e Benefícios'!",$AL13)))</f>
        <v>0</v>
      </c>
      <c r="G13" s="118">
        <f t="array" aca="1" ref="G13" ca="1">SUM((G$1&gt;='Gastos com Pessoal'!$F$7:$F$106)*(G$1&lt;='Gastos com Pessoal'!$G$7:$G$106)*(IF('Gastos com Pessoal'!$H$7:$H$106&lt;=G$1,('Gastos com Pessoal'!$I$7:$I$106)+1,1))*INDIRECT(CONCATENATE("'Encargos e Benefícios'!",$AL13)))</f>
        <v>0</v>
      </c>
      <c r="H13" s="118">
        <f t="array" aca="1" ref="H13" ca="1">SUM((H$1&gt;='Gastos com Pessoal'!$F$7:$F$106)*(H$1&lt;='Gastos com Pessoal'!$G$7:$G$106)*(IF('Gastos com Pessoal'!$H$7:$H$106&lt;=H$1,('Gastos com Pessoal'!$I$7:$I$106)+1,1))*INDIRECT(CONCATENATE("'Encargos e Benefícios'!",$AL13)))</f>
        <v>0</v>
      </c>
      <c r="I13" s="118">
        <f t="array" aca="1" ref="I13" ca="1">SUM((I$1&gt;='Gastos com Pessoal'!$F$7:$F$106)*(I$1&lt;='Gastos com Pessoal'!$G$7:$G$106)*(IF('Gastos com Pessoal'!$H$7:$H$106&lt;=I$1,('Gastos com Pessoal'!$I$7:$I$106)+1,1))*INDIRECT(CONCATENATE("'Encargos e Benefícios'!",$AL13)))</f>
        <v>0</v>
      </c>
      <c r="J13" s="118">
        <f t="array" aca="1" ref="J13" ca="1">SUM((J$1&gt;='Gastos com Pessoal'!$F$7:$F$106)*(J$1&lt;='Gastos com Pessoal'!$G$7:$G$106)*(IF('Gastos com Pessoal'!$H$7:$H$106&lt;=J$1,('Gastos com Pessoal'!$I$7:$I$106)+1,1))*INDIRECT(CONCATENATE("'Encargos e Benefícios'!",$AL13)))</f>
        <v>0</v>
      </c>
      <c r="K13" s="118">
        <f t="array" aca="1" ref="K13" ca="1">SUM((K$1&gt;='Gastos com Pessoal'!$F$7:$F$106)*(K$1&lt;='Gastos com Pessoal'!$G$7:$G$106)*(IF('Gastos com Pessoal'!$H$7:$H$106&lt;=K$1,('Gastos com Pessoal'!$I$7:$I$106)+1,1))*INDIRECT(CONCATENATE("'Encargos e Benefícios'!",$AL13)))</f>
        <v>0</v>
      </c>
      <c r="L13" s="118">
        <f t="array" aca="1" ref="L13" ca="1">SUM((L$1&gt;='Gastos com Pessoal'!$F$7:$F$106)*(L$1&lt;='Gastos com Pessoal'!$G$7:$G$106)*(IF('Gastos com Pessoal'!$H$7:$H$106&lt;=L$1,('Gastos com Pessoal'!$I$7:$I$106)+1,1))*INDIRECT(CONCATENATE("'Encargos e Benefícios'!",$AL13)))</f>
        <v>0</v>
      </c>
      <c r="M13" s="118">
        <f t="array" aca="1" ref="M13" ca="1">SUM((M$1&gt;='Gastos com Pessoal'!$F$7:$F$106)*(M$1&lt;='Gastos com Pessoal'!$G$7:$G$106)*(IF('Gastos com Pessoal'!$H$7:$H$106&lt;=M$1,('Gastos com Pessoal'!$I$7:$I$106)+1,1))*INDIRECT(CONCATENATE("'Encargos e Benefícios'!",$AL13)))</f>
        <v>0</v>
      </c>
      <c r="N13" s="118">
        <f t="array" aca="1" ref="N13" ca="1">SUM((N$1&gt;='Gastos com Pessoal'!$F$7:$F$106)*(N$1&lt;='Gastos com Pessoal'!$G$7:$G$106)*(IF('Gastos com Pessoal'!$H$7:$H$106&lt;=N$1,('Gastos com Pessoal'!$I$7:$I$106)+1,1))*INDIRECT(CONCATENATE("'Encargos e Benefícios'!",$AL13)))</f>
        <v>0</v>
      </c>
      <c r="O13" s="118">
        <f t="array" aca="1" ref="O13" ca="1">SUM((O$1&gt;='Gastos com Pessoal'!$F$7:$F$106)*(O$1&lt;='Gastos com Pessoal'!$G$7:$G$106)*(IF('Gastos com Pessoal'!$H$7:$H$106&lt;=O$1,('Gastos com Pessoal'!$I$7:$I$106)+1,1))*INDIRECT(CONCATENATE("'Encargos e Benefícios'!",$AL13)))</f>
        <v>0</v>
      </c>
      <c r="P13" s="118">
        <f t="array" aca="1" ref="P13" ca="1">SUM((P$1&gt;='Gastos com Pessoal'!$F$7:$F$106)*(P$1&lt;='Gastos com Pessoal'!$G$7:$G$106)*(IF('Gastos com Pessoal'!$H$7:$H$106&lt;=P$1,('Gastos com Pessoal'!$I$7:$I$106)+1,1))*INDIRECT(CONCATENATE("'Encargos e Benefícios'!",$AL13)))</f>
        <v>0</v>
      </c>
      <c r="Q13" s="118">
        <f t="array" aca="1" ref="Q13" ca="1">SUM((Q$1&gt;='Gastos com Pessoal'!$F$7:$F$106)*(Q$1&lt;='Gastos com Pessoal'!$G$7:$G$106)*(IF('Gastos com Pessoal'!$H$7:$H$106&lt;=Q$1,('Gastos com Pessoal'!$I$7:$I$106)+1,1))*INDIRECT(CONCATENATE("'Encargos e Benefícios'!",$AL13)))</f>
        <v>0</v>
      </c>
      <c r="R13" s="118">
        <f t="array" aca="1" ref="R13" ca="1">SUM((R$1&gt;='Gastos com Pessoal'!$F$7:$F$106)*(R$1&lt;='Gastos com Pessoal'!$G$7:$G$106)*(IF('Gastos com Pessoal'!$H$7:$H$106&lt;=R$1,('Gastos com Pessoal'!$I$7:$I$106)+1,1))*INDIRECT(CONCATENATE("'Encargos e Benefícios'!",$AL13)))</f>
        <v>0</v>
      </c>
      <c r="S13" s="118">
        <f t="array" aca="1" ref="S13" ca="1">SUM((S$1&gt;='Gastos com Pessoal'!$F$7:$F$106)*(S$1&lt;='Gastos com Pessoal'!$G$7:$G$106)*(IF('Gastos com Pessoal'!$H$7:$H$106&lt;=S$1,('Gastos com Pessoal'!$I$7:$I$106)+1,1))*INDIRECT(CONCATENATE("'Encargos e Benefícios'!",$AL13)))</f>
        <v>0</v>
      </c>
      <c r="T13" s="118">
        <f t="array" aca="1" ref="T13" ca="1">SUM((T$1&gt;='Gastos com Pessoal'!$F$7:$F$106)*(T$1&lt;='Gastos com Pessoal'!$G$7:$G$106)*(IF('Gastos com Pessoal'!$H$7:$H$106&lt;=T$1,('Gastos com Pessoal'!$I$7:$I$106)+1,1))*INDIRECT(CONCATENATE("'Encargos e Benefícios'!",$AL13)))</f>
        <v>0</v>
      </c>
      <c r="U13" s="118">
        <f t="array" aca="1" ref="U13" ca="1">SUM((U$1&gt;='Gastos com Pessoal'!$F$7:$F$106)*(U$1&lt;='Gastos com Pessoal'!$G$7:$G$106)*(IF('Gastos com Pessoal'!$H$7:$H$106&lt;=U$1,('Gastos com Pessoal'!$I$7:$I$106)+1,1))*INDIRECT(CONCATENATE("'Encargos e Benefícios'!",$AL13)))</f>
        <v>0</v>
      </c>
      <c r="V13" s="118">
        <f t="array" aca="1" ref="V13" ca="1">SUM((V$1&gt;='Gastos com Pessoal'!$F$7:$F$106)*(V$1&lt;='Gastos com Pessoal'!$G$7:$G$106)*(IF('Gastos com Pessoal'!$H$7:$H$106&lt;=V$1,('Gastos com Pessoal'!$I$7:$I$106)+1,1))*INDIRECT(CONCATENATE("'Encargos e Benefícios'!",$AL13)))</f>
        <v>0</v>
      </c>
      <c r="W13" s="118">
        <f t="array" aca="1" ref="W13" ca="1">SUM((W$1&gt;='Gastos com Pessoal'!$F$7:$F$106)*(W$1&lt;='Gastos com Pessoal'!$G$7:$G$106)*(IF('Gastos com Pessoal'!$H$7:$H$106&lt;=W$1,('Gastos com Pessoal'!$I$7:$I$106)+1,1))*INDIRECT(CONCATENATE("'Encargos e Benefícios'!",$AL13)))</f>
        <v>0</v>
      </c>
      <c r="X13" s="118">
        <f t="array" aca="1" ref="X13" ca="1">SUM((X$1&gt;='Gastos com Pessoal'!$F$7:$F$106)*(X$1&lt;='Gastos com Pessoal'!$G$7:$G$106)*(IF('Gastos com Pessoal'!$H$7:$H$106&lt;=X$1,('Gastos com Pessoal'!$I$7:$I$106)+1,1))*INDIRECT(CONCATENATE("'Encargos e Benefícios'!",$AL13)))</f>
        <v>0</v>
      </c>
      <c r="Y13" s="118">
        <f t="array" aca="1" ref="Y13" ca="1">SUM((Y$1&gt;='Gastos com Pessoal'!$F$7:$F$106)*(Y$1&lt;='Gastos com Pessoal'!$G$7:$G$106)*(IF('Gastos com Pessoal'!$H$7:$H$106&lt;=Y$1,('Gastos com Pessoal'!$I$7:$I$106)+1,1))*INDIRECT(CONCATENATE("'Encargos e Benefícios'!",$AL13)))</f>
        <v>0</v>
      </c>
      <c r="Z13" s="118">
        <f t="array" aca="1" ref="Z13" ca="1">SUM((Z$1&gt;='Gastos com Pessoal'!$F$7:$F$106)*(Z$1&lt;='Gastos com Pessoal'!$G$7:$G$106)*(IF('Gastos com Pessoal'!$H$7:$H$106&lt;=Z$1,('Gastos com Pessoal'!$I$7:$I$106)+1,1))*INDIRECT(CONCATENATE("'Encargos e Benefícios'!",$AL13)))</f>
        <v>0</v>
      </c>
      <c r="AA13" s="113">
        <f ca="1">SUM(C13:Z13)</f>
        <v>0</v>
      </c>
      <c r="AB13" s="124">
        <f t="shared" ref="AB13:AB18" ca="1" si="2">IF($AA$124=0,0,AA13/$AA$124)</f>
        <v>0</v>
      </c>
      <c r="AL13" s="229" t="s">
        <v>330</v>
      </c>
      <c r="AM13" s="229"/>
    </row>
    <row r="14" spans="1:39" s="76" customFormat="1" ht="23.25" customHeight="1">
      <c r="A14" s="374" t="s">
        <v>92</v>
      </c>
      <c r="B14" s="281" t="s">
        <v>163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113">
        <f>SUM(C14:Z14)</f>
        <v>0</v>
      </c>
      <c r="AB14" s="124">
        <f t="shared" ca="1" si="2"/>
        <v>0</v>
      </c>
      <c r="AL14" s="229"/>
      <c r="AM14" s="229"/>
    </row>
    <row r="15" spans="1:39" s="76" customFormat="1" ht="23.25" customHeight="1">
      <c r="A15" s="374" t="s">
        <v>99</v>
      </c>
      <c r="B15" s="281" t="s">
        <v>171</v>
      </c>
      <c r="C15" s="40">
        <v>0</v>
      </c>
      <c r="D15" s="40">
        <v>0</v>
      </c>
      <c r="E15" s="40">
        <v>0</v>
      </c>
      <c r="F15" s="40">
        <v>0</v>
      </c>
      <c r="G15" s="40">
        <v>0</v>
      </c>
      <c r="H15" s="40">
        <v>0</v>
      </c>
      <c r="I15" s="40">
        <v>0</v>
      </c>
      <c r="J15" s="40">
        <v>0</v>
      </c>
      <c r="K15" s="40">
        <v>0</v>
      </c>
      <c r="L15" s="40">
        <v>0</v>
      </c>
      <c r="M15" s="40">
        <v>0</v>
      </c>
      <c r="N15" s="40">
        <v>0</v>
      </c>
      <c r="O15" s="40">
        <v>0</v>
      </c>
      <c r="P15" s="40">
        <v>0</v>
      </c>
      <c r="Q15" s="40">
        <v>0</v>
      </c>
      <c r="R15" s="40">
        <v>0</v>
      </c>
      <c r="S15" s="40">
        <v>0</v>
      </c>
      <c r="T15" s="40">
        <v>0</v>
      </c>
      <c r="U15" s="40">
        <v>0</v>
      </c>
      <c r="V15" s="40">
        <v>0</v>
      </c>
      <c r="W15" s="40">
        <v>0</v>
      </c>
      <c r="X15" s="40">
        <v>0</v>
      </c>
      <c r="Y15" s="40">
        <v>0</v>
      </c>
      <c r="Z15" s="40">
        <v>0</v>
      </c>
      <c r="AA15" s="113">
        <f>SUM(C15:Z15)</f>
        <v>0</v>
      </c>
      <c r="AB15" s="124">
        <f t="shared" ca="1" si="2"/>
        <v>0</v>
      </c>
      <c r="AL15" s="229"/>
      <c r="AM15" s="229"/>
    </row>
    <row r="16" spans="1:39" s="76" customFormat="1" ht="23.25" customHeight="1">
      <c r="A16" s="374" t="s">
        <v>100</v>
      </c>
      <c r="B16" s="281" t="s">
        <v>173</v>
      </c>
      <c r="C16" s="40">
        <v>0</v>
      </c>
      <c r="D16" s="40">
        <v>0</v>
      </c>
      <c r="E16" s="40">
        <v>0</v>
      </c>
      <c r="F16" s="40">
        <v>0</v>
      </c>
      <c r="G16" s="40">
        <v>0</v>
      </c>
      <c r="H16" s="40">
        <v>0</v>
      </c>
      <c r="I16" s="40">
        <v>0</v>
      </c>
      <c r="J16" s="40">
        <v>0</v>
      </c>
      <c r="K16" s="40">
        <v>0</v>
      </c>
      <c r="L16" s="40">
        <v>0</v>
      </c>
      <c r="M16" s="40">
        <v>0</v>
      </c>
      <c r="N16" s="40">
        <v>0</v>
      </c>
      <c r="O16" s="40">
        <v>0</v>
      </c>
      <c r="P16" s="40">
        <v>0</v>
      </c>
      <c r="Q16" s="40">
        <v>0</v>
      </c>
      <c r="R16" s="40">
        <v>0</v>
      </c>
      <c r="S16" s="40">
        <v>0</v>
      </c>
      <c r="T16" s="40">
        <v>0</v>
      </c>
      <c r="U16" s="40">
        <v>0</v>
      </c>
      <c r="V16" s="40">
        <v>0</v>
      </c>
      <c r="W16" s="40">
        <v>0</v>
      </c>
      <c r="X16" s="40">
        <v>0</v>
      </c>
      <c r="Y16" s="40">
        <v>0</v>
      </c>
      <c r="Z16" s="40">
        <v>0</v>
      </c>
      <c r="AA16" s="113">
        <f>SUM(C16:Z16)</f>
        <v>0</v>
      </c>
      <c r="AB16" s="124">
        <f t="shared" ca="1" si="2"/>
        <v>0</v>
      </c>
      <c r="AL16" s="229"/>
      <c r="AM16" s="229"/>
    </row>
    <row r="17" spans="1:41" s="76" customFormat="1" ht="23.25" customHeight="1">
      <c r="A17" s="374" t="s">
        <v>172</v>
      </c>
      <c r="B17" s="281" t="s">
        <v>55</v>
      </c>
      <c r="C17" s="40">
        <v>0</v>
      </c>
      <c r="D17" s="40">
        <v>0</v>
      </c>
      <c r="E17" s="40">
        <v>0</v>
      </c>
      <c r="F17" s="40">
        <v>0</v>
      </c>
      <c r="G17" s="40">
        <v>0</v>
      </c>
      <c r="H17" s="40">
        <v>0</v>
      </c>
      <c r="I17" s="40">
        <v>0</v>
      </c>
      <c r="J17" s="40">
        <v>0</v>
      </c>
      <c r="K17" s="40">
        <v>0</v>
      </c>
      <c r="L17" s="40">
        <v>0</v>
      </c>
      <c r="M17" s="40">
        <v>0</v>
      </c>
      <c r="N17" s="40">
        <v>0</v>
      </c>
      <c r="O17" s="40">
        <v>0</v>
      </c>
      <c r="P17" s="40">
        <v>0</v>
      </c>
      <c r="Q17" s="40">
        <v>0</v>
      </c>
      <c r="R17" s="40">
        <v>0</v>
      </c>
      <c r="S17" s="40">
        <v>0</v>
      </c>
      <c r="T17" s="40">
        <v>0</v>
      </c>
      <c r="U17" s="40">
        <v>0</v>
      </c>
      <c r="V17" s="40">
        <v>0</v>
      </c>
      <c r="W17" s="40">
        <v>0</v>
      </c>
      <c r="X17" s="40">
        <v>0</v>
      </c>
      <c r="Y17" s="40">
        <v>0</v>
      </c>
      <c r="Z17" s="40">
        <v>0</v>
      </c>
      <c r="AA17" s="113">
        <f>SUM(C17:Z17)</f>
        <v>0</v>
      </c>
      <c r="AB17" s="124">
        <f t="shared" ca="1" si="2"/>
        <v>0</v>
      </c>
      <c r="AL17" s="229"/>
      <c r="AM17" s="229"/>
    </row>
    <row r="18" spans="1:41" s="76" customFormat="1" ht="23.25" customHeight="1">
      <c r="A18" s="52"/>
      <c r="B18" s="53" t="s">
        <v>95</v>
      </c>
      <c r="C18" s="54">
        <f ca="1">SUBTOTAL(109,C13:C17)</f>
        <v>0</v>
      </c>
      <c r="D18" s="54">
        <f t="shared" ref="D18:N18" ca="1" si="3">SUBTOTAL(109,D13:D17)</f>
        <v>0</v>
      </c>
      <c r="E18" s="54">
        <f t="shared" ca="1" si="3"/>
        <v>0</v>
      </c>
      <c r="F18" s="54">
        <f t="shared" ca="1" si="3"/>
        <v>0</v>
      </c>
      <c r="G18" s="54">
        <f t="shared" ca="1" si="3"/>
        <v>0</v>
      </c>
      <c r="H18" s="54">
        <f t="shared" ca="1" si="3"/>
        <v>0</v>
      </c>
      <c r="I18" s="54">
        <f t="shared" ca="1" si="3"/>
        <v>0</v>
      </c>
      <c r="J18" s="54">
        <f t="shared" ca="1" si="3"/>
        <v>0</v>
      </c>
      <c r="K18" s="54">
        <f t="shared" ca="1" si="3"/>
        <v>0</v>
      </c>
      <c r="L18" s="54">
        <f t="shared" ca="1" si="3"/>
        <v>0</v>
      </c>
      <c r="M18" s="54">
        <f t="shared" ca="1" si="3"/>
        <v>0</v>
      </c>
      <c r="N18" s="54">
        <f t="shared" ca="1" si="3"/>
        <v>0</v>
      </c>
      <c r="O18" s="54">
        <f t="shared" ref="O18:Z18" ca="1" si="4">SUBTOTAL(109,O13:O17)</f>
        <v>0</v>
      </c>
      <c r="P18" s="54">
        <f t="shared" ca="1" si="4"/>
        <v>0</v>
      </c>
      <c r="Q18" s="54">
        <f t="shared" ca="1" si="4"/>
        <v>0</v>
      </c>
      <c r="R18" s="54">
        <f t="shared" ca="1" si="4"/>
        <v>0</v>
      </c>
      <c r="S18" s="54">
        <f t="shared" ca="1" si="4"/>
        <v>0</v>
      </c>
      <c r="T18" s="54">
        <f t="shared" ca="1" si="4"/>
        <v>0</v>
      </c>
      <c r="U18" s="54">
        <f t="shared" ca="1" si="4"/>
        <v>0</v>
      </c>
      <c r="V18" s="54">
        <f t="shared" ca="1" si="4"/>
        <v>0</v>
      </c>
      <c r="W18" s="54">
        <f t="shared" ca="1" si="4"/>
        <v>0</v>
      </c>
      <c r="X18" s="54">
        <f t="shared" ca="1" si="4"/>
        <v>0</v>
      </c>
      <c r="Y18" s="54">
        <f t="shared" ca="1" si="4"/>
        <v>0</v>
      </c>
      <c r="Z18" s="54">
        <f t="shared" ca="1" si="4"/>
        <v>0</v>
      </c>
      <c r="AA18" s="54">
        <f ca="1">SUBTOTAL(109,AA13:AA17)</f>
        <v>0</v>
      </c>
      <c r="AB18" s="101">
        <f t="shared" ca="1" si="2"/>
        <v>0</v>
      </c>
      <c r="AL18" s="229"/>
      <c r="AM18" s="229"/>
    </row>
    <row r="19" spans="1:41" s="167" customFormat="1" ht="23.25" customHeight="1">
      <c r="A19" s="64" t="s">
        <v>6</v>
      </c>
      <c r="B19" s="65" t="s">
        <v>9</v>
      </c>
      <c r="C19" s="67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102"/>
      <c r="AL19" s="233"/>
      <c r="AM19" s="233"/>
    </row>
    <row r="20" spans="1:41" s="76" customFormat="1" ht="23.25" customHeight="1">
      <c r="A20" s="374" t="s">
        <v>93</v>
      </c>
      <c r="B20" s="234" t="s">
        <v>272</v>
      </c>
      <c r="C20" s="118">
        <f t="array" aca="1" ref="C20" ca="1">SUM((C$1&gt;='Gastos com Pessoal'!$F$113:$F$122)*(C$1&lt;='Gastos com Pessoal'!$G$113:$G$122)*(IF('Gastos com Pessoal'!$H$113:$H$122&lt;=C$1,('Gastos com Pessoal'!$I$113:$I$122)+1,1))*INDIRECT(CONCATENATE("'Encargos e Benefícios'!",$AM20)))</f>
        <v>0</v>
      </c>
      <c r="D20" s="118">
        <f t="array" aca="1" ref="D20" ca="1">SUM((D$1&gt;='Gastos com Pessoal'!$F$113:$F$122)*(D$1&lt;='Gastos com Pessoal'!$G$113:$G$122)*(IF('Gastos com Pessoal'!$H$113:$H$122&lt;=D$1,('Gastos com Pessoal'!$I$113:$I$122)+1,1))*INDIRECT(CONCATENATE("'Encargos e Benefícios'!",$AM20)))</f>
        <v>0</v>
      </c>
      <c r="E20" s="118">
        <f t="array" aca="1" ref="E20" ca="1">SUM((E$1&gt;='Gastos com Pessoal'!$F$113:$F$122)*(E$1&lt;='Gastos com Pessoal'!$G$113:$G$122)*(IF('Gastos com Pessoal'!$H$113:$H$122&lt;=E$1,('Gastos com Pessoal'!$I$113:$I$122)+1,1))*INDIRECT(CONCATENATE("'Encargos e Benefícios'!",$AM20)))</f>
        <v>0</v>
      </c>
      <c r="F20" s="118">
        <f t="array" aca="1" ref="F20" ca="1">SUM((F$1&gt;='Gastos com Pessoal'!$F$113:$F$122)*(F$1&lt;='Gastos com Pessoal'!$G$113:$G$122)*(IF('Gastos com Pessoal'!$H$113:$H$122&lt;=F$1,('Gastos com Pessoal'!$I$113:$I$122)+1,1))*INDIRECT(CONCATENATE("'Encargos e Benefícios'!",$AM20)))</f>
        <v>0</v>
      </c>
      <c r="G20" s="118">
        <f t="array" aca="1" ref="G20" ca="1">SUM((G$1&gt;='Gastos com Pessoal'!$F$113:$F$122)*(G$1&lt;='Gastos com Pessoal'!$G$113:$G$122)*(IF('Gastos com Pessoal'!$H$113:$H$122&lt;=G$1,('Gastos com Pessoal'!$I$113:$I$122)+1,1))*INDIRECT(CONCATENATE("'Encargos e Benefícios'!",$AM20)))</f>
        <v>0</v>
      </c>
      <c r="H20" s="118">
        <f t="array" aca="1" ref="H20" ca="1">SUM((H$1&gt;='Gastos com Pessoal'!$F$113:$F$122)*(H$1&lt;='Gastos com Pessoal'!$G$113:$G$122)*(IF('Gastos com Pessoal'!$H$113:$H$122&lt;=H$1,('Gastos com Pessoal'!$I$113:$I$122)+1,1))*INDIRECT(CONCATENATE("'Encargos e Benefícios'!",$AM20)))</f>
        <v>0</v>
      </c>
      <c r="I20" s="118">
        <f t="array" aca="1" ref="I20" ca="1">SUM((I$1&gt;='Gastos com Pessoal'!$F$113:$F$122)*(I$1&lt;='Gastos com Pessoal'!$G$113:$G$122)*(IF('Gastos com Pessoal'!$H$113:$H$122&lt;=I$1,('Gastos com Pessoal'!$I$113:$I$122)+1,1))*INDIRECT(CONCATENATE("'Encargos e Benefícios'!",$AM20)))</f>
        <v>0</v>
      </c>
      <c r="J20" s="118">
        <f t="array" aca="1" ref="J20" ca="1">SUM((J$1&gt;='Gastos com Pessoal'!$F$113:$F$122)*(J$1&lt;='Gastos com Pessoal'!$G$113:$G$122)*(IF('Gastos com Pessoal'!$H$113:$H$122&lt;=J$1,('Gastos com Pessoal'!$I$113:$I$122)+1,1))*INDIRECT(CONCATENATE("'Encargos e Benefícios'!",$AM20)))</f>
        <v>0</v>
      </c>
      <c r="K20" s="118">
        <f t="array" aca="1" ref="K20" ca="1">SUM((K$1&gt;='Gastos com Pessoal'!$F$113:$F$122)*(K$1&lt;='Gastos com Pessoal'!$G$113:$G$122)*(IF('Gastos com Pessoal'!$H$113:$H$122&lt;=K$1,('Gastos com Pessoal'!$I$113:$I$122)+1,1))*INDIRECT(CONCATENATE("'Encargos e Benefícios'!",$AM20)))</f>
        <v>0</v>
      </c>
      <c r="L20" s="118">
        <f t="array" aca="1" ref="L20" ca="1">SUM((L$1&gt;='Gastos com Pessoal'!$F$113:$F$122)*(L$1&lt;='Gastos com Pessoal'!$G$113:$G$122)*(IF('Gastos com Pessoal'!$H$113:$H$122&lt;=L$1,('Gastos com Pessoal'!$I$113:$I$122)+1,1))*INDIRECT(CONCATENATE("'Encargos e Benefícios'!",$AM20)))</f>
        <v>0</v>
      </c>
      <c r="M20" s="118">
        <f t="array" aca="1" ref="M20" ca="1">SUM((M$1&gt;='Gastos com Pessoal'!$F$113:$F$122)*(M$1&lt;='Gastos com Pessoal'!$G$113:$G$122)*(IF('Gastos com Pessoal'!$H$113:$H$122&lt;=M$1,('Gastos com Pessoal'!$I$113:$I$122)+1,1))*INDIRECT(CONCATENATE("'Encargos e Benefícios'!",$AM20)))</f>
        <v>0</v>
      </c>
      <c r="N20" s="118">
        <f t="array" aca="1" ref="N20" ca="1">SUM((N$1&gt;='Gastos com Pessoal'!$F$113:$F$122)*(N$1&lt;='Gastos com Pessoal'!$G$113:$G$122)*(IF('Gastos com Pessoal'!$H$113:$H$122&lt;=N$1,('Gastos com Pessoal'!$I$113:$I$122)+1,1))*INDIRECT(CONCATENATE("'Encargos e Benefícios'!",$AM20)))</f>
        <v>0</v>
      </c>
      <c r="O20" s="118">
        <f t="array" aca="1" ref="O20" ca="1">SUM((O$1&gt;='Gastos com Pessoal'!$F$113:$F$122)*(O$1&lt;='Gastos com Pessoal'!$G$113:$G$122)*(IF('Gastos com Pessoal'!$H$113:$H$122&lt;=O$1,('Gastos com Pessoal'!$I$113:$I$122)+1,1))*INDIRECT(CONCATENATE("'Encargos e Benefícios'!",$AM20)))</f>
        <v>0</v>
      </c>
      <c r="P20" s="118">
        <f t="array" aca="1" ref="P20" ca="1">SUM((P$1&gt;='Gastos com Pessoal'!$F$113:$F$122)*(P$1&lt;='Gastos com Pessoal'!$G$113:$G$122)*(IF('Gastos com Pessoal'!$H$113:$H$122&lt;=P$1,('Gastos com Pessoal'!$I$113:$I$122)+1,1))*INDIRECT(CONCATENATE("'Encargos e Benefícios'!",$AM20)))</f>
        <v>0</v>
      </c>
      <c r="Q20" s="118">
        <f t="array" aca="1" ref="Q20" ca="1">SUM((Q$1&gt;='Gastos com Pessoal'!$F$113:$F$122)*(Q$1&lt;='Gastos com Pessoal'!$G$113:$G$122)*(IF('Gastos com Pessoal'!$H$113:$H$122&lt;=Q$1,('Gastos com Pessoal'!$I$113:$I$122)+1,1))*INDIRECT(CONCATENATE("'Encargos e Benefícios'!",$AM20)))</f>
        <v>0</v>
      </c>
      <c r="R20" s="118">
        <f t="array" aca="1" ref="R20" ca="1">SUM((R$1&gt;='Gastos com Pessoal'!$F$113:$F$122)*(R$1&lt;='Gastos com Pessoal'!$G$113:$G$122)*(IF('Gastos com Pessoal'!$H$113:$H$122&lt;=R$1,('Gastos com Pessoal'!$I$113:$I$122)+1,1))*INDIRECT(CONCATENATE("'Encargos e Benefícios'!",$AM20)))</f>
        <v>0</v>
      </c>
      <c r="S20" s="118">
        <f t="array" aca="1" ref="S20" ca="1">SUM((S$1&gt;='Gastos com Pessoal'!$F$113:$F$122)*(S$1&lt;='Gastos com Pessoal'!$G$113:$G$122)*(IF('Gastos com Pessoal'!$H$113:$H$122&lt;=S$1,('Gastos com Pessoal'!$I$113:$I$122)+1,1))*INDIRECT(CONCATENATE("'Encargos e Benefícios'!",$AM20)))</f>
        <v>0</v>
      </c>
      <c r="T20" s="118">
        <f t="array" aca="1" ref="T20" ca="1">SUM((T$1&gt;='Gastos com Pessoal'!$F$113:$F$122)*(T$1&lt;='Gastos com Pessoal'!$G$113:$G$122)*(IF('Gastos com Pessoal'!$H$113:$H$122&lt;=T$1,('Gastos com Pessoal'!$I$113:$I$122)+1,1))*INDIRECT(CONCATENATE("'Encargos e Benefícios'!",$AM20)))</f>
        <v>0</v>
      </c>
      <c r="U20" s="118">
        <f t="array" aca="1" ref="U20" ca="1">SUM((U$1&gt;='Gastos com Pessoal'!$F$113:$F$122)*(U$1&lt;='Gastos com Pessoal'!$G$113:$G$122)*(IF('Gastos com Pessoal'!$H$113:$H$122&lt;=U$1,('Gastos com Pessoal'!$I$113:$I$122)+1,1))*INDIRECT(CONCATENATE("'Encargos e Benefícios'!",$AM20)))</f>
        <v>0</v>
      </c>
      <c r="V20" s="118">
        <f t="array" aca="1" ref="V20" ca="1">SUM((V$1&gt;='Gastos com Pessoal'!$F$113:$F$122)*(V$1&lt;='Gastos com Pessoal'!$G$113:$G$122)*(IF('Gastos com Pessoal'!$H$113:$H$122&lt;=V$1,('Gastos com Pessoal'!$I$113:$I$122)+1,1))*INDIRECT(CONCATENATE("'Encargos e Benefícios'!",$AM20)))</f>
        <v>0</v>
      </c>
      <c r="W20" s="118">
        <f t="array" aca="1" ref="W20" ca="1">SUM((W$1&gt;='Gastos com Pessoal'!$F$113:$F$122)*(W$1&lt;='Gastos com Pessoal'!$G$113:$G$122)*(IF('Gastos com Pessoal'!$H$113:$H$122&lt;=W$1,('Gastos com Pessoal'!$I$113:$I$122)+1,1))*INDIRECT(CONCATENATE("'Encargos e Benefícios'!",$AM20)))</f>
        <v>0</v>
      </c>
      <c r="X20" s="118">
        <f t="array" aca="1" ref="X20" ca="1">SUM((X$1&gt;='Gastos com Pessoal'!$F$113:$F$122)*(X$1&lt;='Gastos com Pessoal'!$G$113:$G$122)*(IF('Gastos com Pessoal'!$H$113:$H$122&lt;=X$1,('Gastos com Pessoal'!$I$113:$I$122)+1,1))*INDIRECT(CONCATENATE("'Encargos e Benefícios'!",$AM20)))</f>
        <v>0</v>
      </c>
      <c r="Y20" s="118">
        <f t="array" aca="1" ref="Y20" ca="1">SUM((Y$1&gt;='Gastos com Pessoal'!$F$113:$F$122)*(Y$1&lt;='Gastos com Pessoal'!$G$113:$G$122)*(IF('Gastos com Pessoal'!$H$113:$H$122&lt;=Y$1,('Gastos com Pessoal'!$I$113:$I$122)+1,1))*INDIRECT(CONCATENATE("'Encargos e Benefícios'!",$AM20)))</f>
        <v>0</v>
      </c>
      <c r="Z20" s="118">
        <f t="array" aca="1" ref="Z20" ca="1">SUM((Z$1&gt;='Gastos com Pessoal'!$F$113:$F$122)*(Z$1&lt;='Gastos com Pessoal'!$G$113:$G$122)*(IF('Gastos com Pessoal'!$H$113:$H$122&lt;=Z$1,('Gastos com Pessoal'!$I$113:$I$122)+1,1))*INDIRECT(CONCATENATE("'Encargos e Benefícios'!",$AM20)))</f>
        <v>0</v>
      </c>
      <c r="AA20" s="113">
        <f ca="1">SUM(C20:Z20)</f>
        <v>0</v>
      </c>
      <c r="AB20" s="124">
        <f ca="1">IF($AA$124=0,0,AA20/$AA$124)</f>
        <v>0</v>
      </c>
      <c r="AL20" s="229"/>
      <c r="AM20" s="229" t="s">
        <v>331</v>
      </c>
    </row>
    <row r="21" spans="1:41" s="76" customFormat="1" ht="23.25" customHeight="1">
      <c r="A21" s="374" t="s">
        <v>270</v>
      </c>
      <c r="B21" s="234" t="s">
        <v>271</v>
      </c>
      <c r="C21" s="118">
        <f t="array" aca="1" ref="C21" ca="1">SUM((C$1&gt;='Gastos com Pessoal'!$F$113:$F$122)*(C$1&lt;='Gastos com Pessoal'!$G$113:$G$122)*INDIRECT(CONCATENATE("'Encargos e Benefícios'!",$AM21)))+SUM((C$1&gt;='Gastos com Pessoal'!$F$113:$F$122)*(C$1&lt;='Gastos com Pessoal'!$G$113:$G$122)*(IF('Gastos com Pessoal'!$H$113:$H$122&lt;=C$1,1,0))*INDIRECT(CONCATENATE("'Gastos com Pessoal'!",$AN21)))</f>
        <v>0</v>
      </c>
      <c r="D21" s="118">
        <f t="array" aca="1" ref="D21" ca="1">SUM((D$1&gt;='Gastos com Pessoal'!$F$113:$F$122)*(D$1&lt;='Gastos com Pessoal'!$G$113:$G$122)*INDIRECT(CONCATENATE("'Encargos e Benefícios'!",$AM21)))+SUM((D$1&gt;='Gastos com Pessoal'!$F$113:$F$122)*(D$1&lt;='Gastos com Pessoal'!$G$113:$G$122)*(IF('Gastos com Pessoal'!$H$113:$H$122&lt;=D$1,1,0))*INDIRECT(CONCATENATE("'Gastos com Pessoal'!",$AN21)))</f>
        <v>0</v>
      </c>
      <c r="E21" s="118">
        <f t="array" aca="1" ref="E21" ca="1">SUM((E$1&gt;='Gastos com Pessoal'!$F$113:$F$122)*(E$1&lt;='Gastos com Pessoal'!$G$113:$G$122)*INDIRECT(CONCATENATE("'Encargos e Benefícios'!",$AM21)))+SUM((E$1&gt;='Gastos com Pessoal'!$F$113:$F$122)*(E$1&lt;='Gastos com Pessoal'!$G$113:$G$122)*(IF('Gastos com Pessoal'!$H$113:$H$122&lt;=E$1,1,0))*INDIRECT(CONCATENATE("'Gastos com Pessoal'!",$AN21)))</f>
        <v>0</v>
      </c>
      <c r="F21" s="118">
        <f t="array" aca="1" ref="F21" ca="1">SUM((F$1&gt;='Gastos com Pessoal'!$F$113:$F$122)*(F$1&lt;='Gastos com Pessoal'!$G$113:$G$122)*INDIRECT(CONCATENATE("'Encargos e Benefícios'!",$AM21)))+SUM((F$1&gt;='Gastos com Pessoal'!$F$113:$F$122)*(F$1&lt;='Gastos com Pessoal'!$G$113:$G$122)*(IF('Gastos com Pessoal'!$H$113:$H$122&lt;=F$1,1,0))*INDIRECT(CONCATENATE("'Gastos com Pessoal'!",$AN21)))</f>
        <v>0</v>
      </c>
      <c r="G21" s="118">
        <f t="array" aca="1" ref="G21" ca="1">SUM((G$1&gt;='Gastos com Pessoal'!$F$113:$F$122)*(G$1&lt;='Gastos com Pessoal'!$G$113:$G$122)*INDIRECT(CONCATENATE("'Encargos e Benefícios'!",$AM21)))+SUM((G$1&gt;='Gastos com Pessoal'!$F$113:$F$122)*(G$1&lt;='Gastos com Pessoal'!$G$113:$G$122)*(IF('Gastos com Pessoal'!$H$113:$H$122&lt;=G$1,1,0))*INDIRECT(CONCATENATE("'Gastos com Pessoal'!",$AN21)))</f>
        <v>0</v>
      </c>
      <c r="H21" s="118">
        <f t="array" aca="1" ref="H21" ca="1">SUM((H$1&gt;='Gastos com Pessoal'!$F$113:$F$122)*(H$1&lt;='Gastos com Pessoal'!$G$113:$G$122)*INDIRECT(CONCATENATE("'Encargos e Benefícios'!",$AM21)))+SUM((H$1&gt;='Gastos com Pessoal'!$F$113:$F$122)*(H$1&lt;='Gastos com Pessoal'!$G$113:$G$122)*(IF('Gastos com Pessoal'!$H$113:$H$122&lt;=H$1,1,0))*INDIRECT(CONCATENATE("'Gastos com Pessoal'!",$AN21)))</f>
        <v>0</v>
      </c>
      <c r="I21" s="118">
        <f t="array" aca="1" ref="I21" ca="1">SUM((I$1&gt;='Gastos com Pessoal'!$F$113:$F$122)*(I$1&lt;='Gastos com Pessoal'!$G$113:$G$122)*INDIRECT(CONCATENATE("'Encargos e Benefícios'!",$AM21)))+SUM((I$1&gt;='Gastos com Pessoal'!$F$113:$F$122)*(I$1&lt;='Gastos com Pessoal'!$G$113:$G$122)*(IF('Gastos com Pessoal'!$H$113:$H$122&lt;=I$1,1,0))*INDIRECT(CONCATENATE("'Gastos com Pessoal'!",$AN21)))</f>
        <v>0</v>
      </c>
      <c r="J21" s="118">
        <f t="array" aca="1" ref="J21" ca="1">SUM((J$1&gt;='Gastos com Pessoal'!$F$113:$F$122)*(J$1&lt;='Gastos com Pessoal'!$G$113:$G$122)*INDIRECT(CONCATENATE("'Encargos e Benefícios'!",$AM21)))+SUM((J$1&gt;='Gastos com Pessoal'!$F$113:$F$122)*(J$1&lt;='Gastos com Pessoal'!$G$113:$G$122)*(IF('Gastos com Pessoal'!$H$113:$H$122&lt;=J$1,1,0))*INDIRECT(CONCATENATE("'Gastos com Pessoal'!",$AN21)))</f>
        <v>0</v>
      </c>
      <c r="K21" s="118">
        <f t="array" aca="1" ref="K21" ca="1">SUM((K$1&gt;='Gastos com Pessoal'!$F$113:$F$122)*(K$1&lt;='Gastos com Pessoal'!$G$113:$G$122)*INDIRECT(CONCATENATE("'Encargos e Benefícios'!",$AM21)))+SUM((K$1&gt;='Gastos com Pessoal'!$F$113:$F$122)*(K$1&lt;='Gastos com Pessoal'!$G$113:$G$122)*(IF('Gastos com Pessoal'!$H$113:$H$122&lt;=K$1,1,0))*INDIRECT(CONCATENATE("'Gastos com Pessoal'!",$AN21)))</f>
        <v>0</v>
      </c>
      <c r="L21" s="118">
        <f t="array" aca="1" ref="L21" ca="1">SUM((L$1&gt;='Gastos com Pessoal'!$F$113:$F$122)*(L$1&lt;='Gastos com Pessoal'!$G$113:$G$122)*INDIRECT(CONCATENATE("'Encargos e Benefícios'!",$AM21)))+SUM((L$1&gt;='Gastos com Pessoal'!$F$113:$F$122)*(L$1&lt;='Gastos com Pessoal'!$G$113:$G$122)*(IF('Gastos com Pessoal'!$H$113:$H$122&lt;=L$1,1,0))*INDIRECT(CONCATENATE("'Gastos com Pessoal'!",$AN21)))</f>
        <v>0</v>
      </c>
      <c r="M21" s="118">
        <f t="array" aca="1" ref="M21" ca="1">SUM((M$1&gt;='Gastos com Pessoal'!$F$113:$F$122)*(M$1&lt;='Gastos com Pessoal'!$G$113:$G$122)*INDIRECT(CONCATENATE("'Encargos e Benefícios'!",$AM21)))+SUM((M$1&gt;='Gastos com Pessoal'!$F$113:$F$122)*(M$1&lt;='Gastos com Pessoal'!$G$113:$G$122)*(IF('Gastos com Pessoal'!$H$113:$H$122&lt;=M$1,1,0))*INDIRECT(CONCATENATE("'Gastos com Pessoal'!",$AN21)))</f>
        <v>0</v>
      </c>
      <c r="N21" s="118">
        <f t="array" aca="1" ref="N21" ca="1">SUM((N$1&gt;='Gastos com Pessoal'!$F$113:$F$122)*(N$1&lt;='Gastos com Pessoal'!$G$113:$G$122)*INDIRECT(CONCATENATE("'Encargos e Benefícios'!",$AM21)))+SUM((N$1&gt;='Gastos com Pessoal'!$F$113:$F$122)*(N$1&lt;='Gastos com Pessoal'!$G$113:$G$122)*(IF('Gastos com Pessoal'!$H$113:$H$122&lt;=N$1,1,0))*INDIRECT(CONCATENATE("'Gastos com Pessoal'!",$AN21)))</f>
        <v>0</v>
      </c>
      <c r="O21" s="118">
        <f t="array" aca="1" ref="O21" ca="1">SUM((O$1&gt;='Gastos com Pessoal'!$F$113:$F$122)*(O$1&lt;='Gastos com Pessoal'!$G$113:$G$122)*INDIRECT(CONCATENATE("'Encargos e Benefícios'!",$AM21)))+SUM((O$1&gt;='Gastos com Pessoal'!$F$113:$F$122)*(O$1&lt;='Gastos com Pessoal'!$G$113:$G$122)*(IF('Gastos com Pessoal'!$H$113:$H$122&lt;=O$1,1,0))*INDIRECT(CONCATENATE("'Gastos com Pessoal'!",$AN21)))</f>
        <v>0</v>
      </c>
      <c r="P21" s="118">
        <f t="array" aca="1" ref="P21" ca="1">SUM((P$1&gt;='Gastos com Pessoal'!$F$113:$F$122)*(P$1&lt;='Gastos com Pessoal'!$G$113:$G$122)*INDIRECT(CONCATENATE("'Encargos e Benefícios'!",$AM21)))+SUM((P$1&gt;='Gastos com Pessoal'!$F$113:$F$122)*(P$1&lt;='Gastos com Pessoal'!$G$113:$G$122)*(IF('Gastos com Pessoal'!$H$113:$H$122&lt;=P$1,1,0))*INDIRECT(CONCATENATE("'Gastos com Pessoal'!",$AN21)))</f>
        <v>0</v>
      </c>
      <c r="Q21" s="118">
        <f t="array" aca="1" ref="Q21" ca="1">SUM((Q$1&gt;='Gastos com Pessoal'!$F$113:$F$122)*(Q$1&lt;='Gastos com Pessoal'!$G$113:$G$122)*INDIRECT(CONCATENATE("'Encargos e Benefícios'!",$AM21)))+SUM((Q$1&gt;='Gastos com Pessoal'!$F$113:$F$122)*(Q$1&lt;='Gastos com Pessoal'!$G$113:$G$122)*(IF('Gastos com Pessoal'!$H$113:$H$122&lt;=Q$1,1,0))*INDIRECT(CONCATENATE("'Gastos com Pessoal'!",$AN21)))</f>
        <v>0</v>
      </c>
      <c r="R21" s="118">
        <f t="array" aca="1" ref="R21" ca="1">SUM((R$1&gt;='Gastos com Pessoal'!$F$113:$F$122)*(R$1&lt;='Gastos com Pessoal'!$G$113:$G$122)*INDIRECT(CONCATENATE("'Encargos e Benefícios'!",$AM21)))+SUM((R$1&gt;='Gastos com Pessoal'!$F$113:$F$122)*(R$1&lt;='Gastos com Pessoal'!$G$113:$G$122)*(IF('Gastos com Pessoal'!$H$113:$H$122&lt;=R$1,1,0))*INDIRECT(CONCATENATE("'Gastos com Pessoal'!",$AN21)))</f>
        <v>0</v>
      </c>
      <c r="S21" s="118">
        <f t="array" aca="1" ref="S21" ca="1">SUM((S$1&gt;='Gastos com Pessoal'!$F$113:$F$122)*(S$1&lt;='Gastos com Pessoal'!$G$113:$G$122)*INDIRECT(CONCATENATE("'Encargos e Benefícios'!",$AM21)))+SUM((S$1&gt;='Gastos com Pessoal'!$F$113:$F$122)*(S$1&lt;='Gastos com Pessoal'!$G$113:$G$122)*(IF('Gastos com Pessoal'!$H$113:$H$122&lt;=S$1,1,0))*INDIRECT(CONCATENATE("'Gastos com Pessoal'!",$AN21)))</f>
        <v>0</v>
      </c>
      <c r="T21" s="118">
        <f t="array" aca="1" ref="T21" ca="1">SUM((T$1&gt;='Gastos com Pessoal'!$F$113:$F$122)*(T$1&lt;='Gastos com Pessoal'!$G$113:$G$122)*INDIRECT(CONCATENATE("'Encargos e Benefícios'!",$AM21)))+SUM((T$1&gt;='Gastos com Pessoal'!$F$113:$F$122)*(T$1&lt;='Gastos com Pessoal'!$G$113:$G$122)*(IF('Gastos com Pessoal'!$H$113:$H$122&lt;=T$1,1,0))*INDIRECT(CONCATENATE("'Gastos com Pessoal'!",$AN21)))</f>
        <v>0</v>
      </c>
      <c r="U21" s="118">
        <f t="array" aca="1" ref="U21" ca="1">SUM((U$1&gt;='Gastos com Pessoal'!$F$113:$F$122)*(U$1&lt;='Gastos com Pessoal'!$G$113:$G$122)*INDIRECT(CONCATENATE("'Encargos e Benefícios'!",$AM21)))+SUM((U$1&gt;='Gastos com Pessoal'!$F$113:$F$122)*(U$1&lt;='Gastos com Pessoal'!$G$113:$G$122)*(IF('Gastos com Pessoal'!$H$113:$H$122&lt;=U$1,1,0))*INDIRECT(CONCATENATE("'Gastos com Pessoal'!",$AN21)))</f>
        <v>0</v>
      </c>
      <c r="V21" s="118">
        <f t="array" aca="1" ref="V21" ca="1">SUM((V$1&gt;='Gastos com Pessoal'!$F$113:$F$122)*(V$1&lt;='Gastos com Pessoal'!$G$113:$G$122)*INDIRECT(CONCATENATE("'Encargos e Benefícios'!",$AM21)))+SUM((V$1&gt;='Gastos com Pessoal'!$F$113:$F$122)*(V$1&lt;='Gastos com Pessoal'!$G$113:$G$122)*(IF('Gastos com Pessoal'!$H$113:$H$122&lt;=V$1,1,0))*INDIRECT(CONCATENATE("'Gastos com Pessoal'!",$AN21)))</f>
        <v>0</v>
      </c>
      <c r="W21" s="118">
        <f t="array" aca="1" ref="W21" ca="1">SUM((W$1&gt;='Gastos com Pessoal'!$F$113:$F$122)*(W$1&lt;='Gastos com Pessoal'!$G$113:$G$122)*INDIRECT(CONCATENATE("'Encargos e Benefícios'!",$AM21)))+SUM((W$1&gt;='Gastos com Pessoal'!$F$113:$F$122)*(W$1&lt;='Gastos com Pessoal'!$G$113:$G$122)*(IF('Gastos com Pessoal'!$H$113:$H$122&lt;=W$1,1,0))*INDIRECT(CONCATENATE("'Gastos com Pessoal'!",$AN21)))</f>
        <v>0</v>
      </c>
      <c r="X21" s="118">
        <f t="array" aca="1" ref="X21" ca="1">SUM((X$1&gt;='Gastos com Pessoal'!$F$113:$F$122)*(X$1&lt;='Gastos com Pessoal'!$G$113:$G$122)*INDIRECT(CONCATENATE("'Encargos e Benefícios'!",$AM21)))+SUM((X$1&gt;='Gastos com Pessoal'!$F$113:$F$122)*(X$1&lt;='Gastos com Pessoal'!$G$113:$G$122)*(IF('Gastos com Pessoal'!$H$113:$H$122&lt;=X$1,1,0))*INDIRECT(CONCATENATE("'Gastos com Pessoal'!",$AN21)))</f>
        <v>0</v>
      </c>
      <c r="Y21" s="118">
        <f t="array" aca="1" ref="Y21" ca="1">SUM((Y$1&gt;='Gastos com Pessoal'!$F$113:$F$122)*(Y$1&lt;='Gastos com Pessoal'!$G$113:$G$122)*INDIRECT(CONCATENATE("'Encargos e Benefícios'!",$AM21)))+SUM((Y$1&gt;='Gastos com Pessoal'!$F$113:$F$122)*(Y$1&lt;='Gastos com Pessoal'!$G$113:$G$122)*(IF('Gastos com Pessoal'!$H$113:$H$122&lt;=Y$1,1,0))*INDIRECT(CONCATENATE("'Gastos com Pessoal'!",$AN21)))</f>
        <v>0</v>
      </c>
      <c r="Z21" s="118">
        <f t="array" aca="1" ref="Z21" ca="1">SUM((Z$1&gt;='Gastos com Pessoal'!$F$113:$F$122)*(Z$1&lt;='Gastos com Pessoal'!$G$113:$G$122)*INDIRECT(CONCATENATE("'Encargos e Benefícios'!",$AM21)))+SUM((Z$1&gt;='Gastos com Pessoal'!$F$113:$F$122)*(Z$1&lt;='Gastos com Pessoal'!$G$113:$G$122)*(IF('Gastos com Pessoal'!$H$113:$H$122&lt;=Z$1,1,0))*INDIRECT(CONCATENATE("'Gastos com Pessoal'!",$AN21)))</f>
        <v>0</v>
      </c>
      <c r="AA21" s="113">
        <f ca="1">SUM(C21:Z21)</f>
        <v>0</v>
      </c>
      <c r="AB21" s="124">
        <f ca="1">IF($AA$124=0,0,AA21/$AA$124)</f>
        <v>0</v>
      </c>
      <c r="AL21" s="229"/>
      <c r="AM21" s="229" t="s">
        <v>335</v>
      </c>
      <c r="AN21" s="76" t="str">
        <f ca="1">IF(ISNA('Gastos com Pessoal'!AC8),"$ZZ$113:$ZZ$122",'Gastos com Pessoal'!AC8)</f>
        <v>$ZZ$113:$ZZ$122</v>
      </c>
      <c r="AO21" s="229" t="s">
        <v>337</v>
      </c>
    </row>
    <row r="22" spans="1:41" s="76" customFormat="1" ht="23.25" customHeight="1">
      <c r="A22" s="52"/>
      <c r="B22" s="53" t="s">
        <v>96</v>
      </c>
      <c r="C22" s="54">
        <f t="shared" ref="C22:AA22" ca="1" si="5">SUBTOTAL(109,C20:C20)</f>
        <v>0</v>
      </c>
      <c r="D22" s="54">
        <f t="shared" ca="1" si="5"/>
        <v>0</v>
      </c>
      <c r="E22" s="54">
        <f t="shared" ca="1" si="5"/>
        <v>0</v>
      </c>
      <c r="F22" s="54">
        <f t="shared" ca="1" si="5"/>
        <v>0</v>
      </c>
      <c r="G22" s="54">
        <f t="shared" ca="1" si="5"/>
        <v>0</v>
      </c>
      <c r="H22" s="54">
        <f t="shared" ca="1" si="5"/>
        <v>0</v>
      </c>
      <c r="I22" s="54">
        <f t="shared" ca="1" si="5"/>
        <v>0</v>
      </c>
      <c r="J22" s="54">
        <f t="shared" ca="1" si="5"/>
        <v>0</v>
      </c>
      <c r="K22" s="54">
        <f t="shared" ca="1" si="5"/>
        <v>0</v>
      </c>
      <c r="L22" s="54">
        <f t="shared" ca="1" si="5"/>
        <v>0</v>
      </c>
      <c r="M22" s="54">
        <f t="shared" ca="1" si="5"/>
        <v>0</v>
      </c>
      <c r="N22" s="54">
        <f t="shared" ca="1" si="5"/>
        <v>0</v>
      </c>
      <c r="O22" s="54">
        <f t="shared" ref="O22:Z22" ca="1" si="6">SUBTOTAL(109,O20:O20)</f>
        <v>0</v>
      </c>
      <c r="P22" s="54">
        <f t="shared" ca="1" si="6"/>
        <v>0</v>
      </c>
      <c r="Q22" s="54">
        <f t="shared" ca="1" si="6"/>
        <v>0</v>
      </c>
      <c r="R22" s="54">
        <f t="shared" ca="1" si="6"/>
        <v>0</v>
      </c>
      <c r="S22" s="54">
        <f t="shared" ca="1" si="6"/>
        <v>0</v>
      </c>
      <c r="T22" s="54">
        <f t="shared" ca="1" si="6"/>
        <v>0</v>
      </c>
      <c r="U22" s="54">
        <f t="shared" ca="1" si="6"/>
        <v>0</v>
      </c>
      <c r="V22" s="54">
        <f t="shared" ca="1" si="6"/>
        <v>0</v>
      </c>
      <c r="W22" s="54">
        <f t="shared" ca="1" si="6"/>
        <v>0</v>
      </c>
      <c r="X22" s="54">
        <f t="shared" ca="1" si="6"/>
        <v>0</v>
      </c>
      <c r="Y22" s="54">
        <f t="shared" ca="1" si="6"/>
        <v>0</v>
      </c>
      <c r="Z22" s="54">
        <f t="shared" ca="1" si="6"/>
        <v>0</v>
      </c>
      <c r="AA22" s="54">
        <f t="shared" ca="1" si="5"/>
        <v>0</v>
      </c>
      <c r="AB22" s="101">
        <f ca="1">IF($AA$124=0,0,AA22/$AA$124)</f>
        <v>0</v>
      </c>
      <c r="AL22" s="229"/>
      <c r="AM22" s="229"/>
    </row>
    <row r="23" spans="1:41" s="76" customFormat="1" ht="23.25" customHeight="1">
      <c r="A23" s="50" t="s">
        <v>7</v>
      </c>
      <c r="B23" s="65" t="s">
        <v>30</v>
      </c>
      <c r="C23" s="224"/>
      <c r="D23" s="224"/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  <c r="P23" s="67"/>
      <c r="Q23" s="67"/>
      <c r="R23" s="67"/>
      <c r="S23" s="67"/>
      <c r="T23" s="67"/>
      <c r="U23" s="67"/>
      <c r="V23" s="67"/>
      <c r="W23" s="67"/>
      <c r="X23" s="67"/>
      <c r="Y23" s="67"/>
      <c r="Z23" s="67"/>
      <c r="AA23" s="67"/>
      <c r="AB23" s="102"/>
      <c r="AL23" s="229"/>
      <c r="AM23" s="229"/>
    </row>
    <row r="24" spans="1:41" s="76" customFormat="1" ht="23.25" customHeight="1">
      <c r="A24" s="374" t="s">
        <v>94</v>
      </c>
      <c r="B24" s="234" t="s">
        <v>275</v>
      </c>
      <c r="C24" s="118">
        <f t="array" aca="1" ref="C24" ca="1">SUM((C$1&gt;='Gastos com Pessoal'!$F$7:$F$106)*(C$1&lt;='Gastos com Pessoal'!$G$7:$G$106)*(IF('Gastos com Pessoal'!$H$7:$H$106&lt;=C$1,('Gastos com Pessoal'!$I$7:$I$106)+1,1))*INDIRECT(CONCATENATE("'Encargos e Benefícios'!",$AL24)))</f>
        <v>0</v>
      </c>
      <c r="D24" s="118">
        <f t="array" aca="1" ref="D24" ca="1">SUM((D$1&gt;='Gastos com Pessoal'!$F$7:$F$106)*(D$1&lt;='Gastos com Pessoal'!$G$7:$G$106)*(IF('Gastos com Pessoal'!$H$7:$H$106&lt;=D$1,('Gastos com Pessoal'!$I$7:$I$106)+1,1))*INDIRECT(CONCATENATE("'Encargos e Benefícios'!",$AL24)))</f>
        <v>0</v>
      </c>
      <c r="E24" s="118">
        <f t="array" aca="1" ref="E24" ca="1">SUM((E$1&gt;='Gastos com Pessoal'!$F$7:$F$106)*(E$1&lt;='Gastos com Pessoal'!$G$7:$G$106)*(IF('Gastos com Pessoal'!$H$7:$H$106&lt;=E$1,('Gastos com Pessoal'!$I$7:$I$106)+1,1))*INDIRECT(CONCATENATE("'Encargos e Benefícios'!",$AL24)))</f>
        <v>0</v>
      </c>
      <c r="F24" s="118">
        <f t="array" aca="1" ref="F24" ca="1">SUM((F$1&gt;='Gastos com Pessoal'!$F$7:$F$106)*(F$1&lt;='Gastos com Pessoal'!$G$7:$G$106)*(IF('Gastos com Pessoal'!$H$7:$H$106&lt;=F$1,('Gastos com Pessoal'!$I$7:$I$106)+1,1))*INDIRECT(CONCATENATE("'Encargos e Benefícios'!",$AL24)))</f>
        <v>0</v>
      </c>
      <c r="G24" s="118">
        <f t="array" aca="1" ref="G24" ca="1">SUM((G$1&gt;='Gastos com Pessoal'!$F$7:$F$106)*(G$1&lt;='Gastos com Pessoal'!$G$7:$G$106)*(IF('Gastos com Pessoal'!$H$7:$H$106&lt;=G$1,('Gastos com Pessoal'!$I$7:$I$106)+1,1))*INDIRECT(CONCATENATE("'Encargos e Benefícios'!",$AL24)))</f>
        <v>0</v>
      </c>
      <c r="H24" s="118">
        <f t="array" aca="1" ref="H24" ca="1">SUM((H$1&gt;='Gastos com Pessoal'!$F$7:$F$106)*(H$1&lt;='Gastos com Pessoal'!$G$7:$G$106)*(IF('Gastos com Pessoal'!$H$7:$H$106&lt;=H$1,('Gastos com Pessoal'!$I$7:$I$106)+1,1))*INDIRECT(CONCATENATE("'Encargos e Benefícios'!",$AL24)))</f>
        <v>0</v>
      </c>
      <c r="I24" s="118">
        <f t="array" aca="1" ref="I24" ca="1">SUM((I$1&gt;='Gastos com Pessoal'!$F$7:$F$106)*(I$1&lt;='Gastos com Pessoal'!$G$7:$G$106)*(IF('Gastos com Pessoal'!$H$7:$H$106&lt;=I$1,('Gastos com Pessoal'!$I$7:$I$106)+1,1))*INDIRECT(CONCATENATE("'Encargos e Benefícios'!",$AL24)))</f>
        <v>0</v>
      </c>
      <c r="J24" s="118">
        <f t="array" aca="1" ref="J24" ca="1">SUM((J$1&gt;='Gastos com Pessoal'!$F$7:$F$106)*(J$1&lt;='Gastos com Pessoal'!$G$7:$G$106)*(IF('Gastos com Pessoal'!$H$7:$H$106&lt;=J$1,('Gastos com Pessoal'!$I$7:$I$106)+1,1))*INDIRECT(CONCATENATE("'Encargos e Benefícios'!",$AL24)))</f>
        <v>0</v>
      </c>
      <c r="K24" s="118">
        <f t="array" aca="1" ref="K24" ca="1">SUM((K$1&gt;='Gastos com Pessoal'!$F$7:$F$106)*(K$1&lt;='Gastos com Pessoal'!$G$7:$G$106)*(IF('Gastos com Pessoal'!$H$7:$H$106&lt;=K$1,('Gastos com Pessoal'!$I$7:$I$106)+1,1))*INDIRECT(CONCATENATE("'Encargos e Benefícios'!",$AL24)))</f>
        <v>0</v>
      </c>
      <c r="L24" s="118">
        <f t="array" aca="1" ref="L24" ca="1">SUM((L$1&gt;='Gastos com Pessoal'!$F$7:$F$106)*(L$1&lt;='Gastos com Pessoal'!$G$7:$G$106)*(IF('Gastos com Pessoal'!$H$7:$H$106&lt;=L$1,('Gastos com Pessoal'!$I$7:$I$106)+1,1))*INDIRECT(CONCATENATE("'Encargos e Benefícios'!",$AL24)))</f>
        <v>0</v>
      </c>
      <c r="M24" s="118">
        <f t="array" aca="1" ref="M24" ca="1">SUM((M$1&gt;='Gastos com Pessoal'!$F$7:$F$106)*(M$1&lt;='Gastos com Pessoal'!$G$7:$G$106)*(IF('Gastos com Pessoal'!$H$7:$H$106&lt;=M$1,('Gastos com Pessoal'!$I$7:$I$106)+1,1))*INDIRECT(CONCATENATE("'Encargos e Benefícios'!",$AL24)))</f>
        <v>0</v>
      </c>
      <c r="N24" s="118">
        <f t="array" aca="1" ref="N24" ca="1">SUM((N$1&gt;='Gastos com Pessoal'!$F$7:$F$106)*(N$1&lt;='Gastos com Pessoal'!$G$7:$G$106)*(IF('Gastos com Pessoal'!$H$7:$H$106&lt;=N$1,('Gastos com Pessoal'!$I$7:$I$106)+1,1))*INDIRECT(CONCATENATE("'Encargos e Benefícios'!",$AL24)))</f>
        <v>0</v>
      </c>
      <c r="O24" s="118">
        <f t="array" aca="1" ref="O24" ca="1">SUM((O$1&gt;='Gastos com Pessoal'!$F$7:$F$106)*(O$1&lt;='Gastos com Pessoal'!$G$7:$G$106)*(IF('Gastos com Pessoal'!$H$7:$H$106&lt;=O$1,('Gastos com Pessoal'!$I$7:$I$106)+1,1))*INDIRECT(CONCATENATE("'Encargos e Benefícios'!",$AL24)))</f>
        <v>0</v>
      </c>
      <c r="P24" s="118">
        <f t="array" aca="1" ref="P24" ca="1">SUM((P$1&gt;='Gastos com Pessoal'!$F$7:$F$106)*(P$1&lt;='Gastos com Pessoal'!$G$7:$G$106)*(IF('Gastos com Pessoal'!$H$7:$H$106&lt;=P$1,('Gastos com Pessoal'!$I$7:$I$106)+1,1))*INDIRECT(CONCATENATE("'Encargos e Benefícios'!",$AL24)))</f>
        <v>0</v>
      </c>
      <c r="Q24" s="118">
        <f t="array" aca="1" ref="Q24" ca="1">SUM((Q$1&gt;='Gastos com Pessoal'!$F$7:$F$106)*(Q$1&lt;='Gastos com Pessoal'!$G$7:$G$106)*(IF('Gastos com Pessoal'!$H$7:$H$106&lt;=Q$1,('Gastos com Pessoal'!$I$7:$I$106)+1,1))*INDIRECT(CONCATENATE("'Encargos e Benefícios'!",$AL24)))</f>
        <v>0</v>
      </c>
      <c r="R24" s="118">
        <f t="array" aca="1" ref="R24" ca="1">SUM((R$1&gt;='Gastos com Pessoal'!$F$7:$F$106)*(R$1&lt;='Gastos com Pessoal'!$G$7:$G$106)*(IF('Gastos com Pessoal'!$H$7:$H$106&lt;=R$1,('Gastos com Pessoal'!$I$7:$I$106)+1,1))*INDIRECT(CONCATENATE("'Encargos e Benefícios'!",$AL24)))</f>
        <v>0</v>
      </c>
      <c r="S24" s="118">
        <f t="array" aca="1" ref="S24" ca="1">SUM((S$1&gt;='Gastos com Pessoal'!$F$7:$F$106)*(S$1&lt;='Gastos com Pessoal'!$G$7:$G$106)*(IF('Gastos com Pessoal'!$H$7:$H$106&lt;=S$1,('Gastos com Pessoal'!$I$7:$I$106)+1,1))*INDIRECT(CONCATENATE("'Encargos e Benefícios'!",$AL24)))</f>
        <v>0</v>
      </c>
      <c r="T24" s="118">
        <f t="array" aca="1" ref="T24" ca="1">SUM((T$1&gt;='Gastos com Pessoal'!$F$7:$F$106)*(T$1&lt;='Gastos com Pessoal'!$G$7:$G$106)*(IF('Gastos com Pessoal'!$H$7:$H$106&lt;=T$1,('Gastos com Pessoal'!$I$7:$I$106)+1,1))*INDIRECT(CONCATENATE("'Encargos e Benefícios'!",$AL24)))</f>
        <v>0</v>
      </c>
      <c r="U24" s="118">
        <f t="array" aca="1" ref="U24" ca="1">SUM((U$1&gt;='Gastos com Pessoal'!$F$7:$F$106)*(U$1&lt;='Gastos com Pessoal'!$G$7:$G$106)*(IF('Gastos com Pessoal'!$H$7:$H$106&lt;=U$1,('Gastos com Pessoal'!$I$7:$I$106)+1,1))*INDIRECT(CONCATENATE("'Encargos e Benefícios'!",$AL24)))</f>
        <v>0</v>
      </c>
      <c r="V24" s="118">
        <f t="array" aca="1" ref="V24" ca="1">SUM((V$1&gt;='Gastos com Pessoal'!$F$7:$F$106)*(V$1&lt;='Gastos com Pessoal'!$G$7:$G$106)*(IF('Gastos com Pessoal'!$H$7:$H$106&lt;=V$1,('Gastos com Pessoal'!$I$7:$I$106)+1,1))*INDIRECT(CONCATENATE("'Encargos e Benefícios'!",$AL24)))</f>
        <v>0</v>
      </c>
      <c r="W24" s="118">
        <f t="array" aca="1" ref="W24" ca="1">SUM((W$1&gt;='Gastos com Pessoal'!$F$7:$F$106)*(W$1&lt;='Gastos com Pessoal'!$G$7:$G$106)*(IF('Gastos com Pessoal'!$H$7:$H$106&lt;=W$1,('Gastos com Pessoal'!$I$7:$I$106)+1,1))*INDIRECT(CONCATENATE("'Encargos e Benefícios'!",$AL24)))</f>
        <v>0</v>
      </c>
      <c r="X24" s="118">
        <f t="array" aca="1" ref="X24" ca="1">SUM((X$1&gt;='Gastos com Pessoal'!$F$7:$F$106)*(X$1&lt;='Gastos com Pessoal'!$G$7:$G$106)*(IF('Gastos com Pessoal'!$H$7:$H$106&lt;=X$1,('Gastos com Pessoal'!$I$7:$I$106)+1,1))*INDIRECT(CONCATENATE("'Encargos e Benefícios'!",$AL24)))</f>
        <v>0</v>
      </c>
      <c r="Y24" s="118">
        <f t="array" aca="1" ref="Y24" ca="1">SUM((Y$1&gt;='Gastos com Pessoal'!$F$7:$F$106)*(Y$1&lt;='Gastos com Pessoal'!$G$7:$G$106)*(IF('Gastos com Pessoal'!$H$7:$H$106&lt;=Y$1,('Gastos com Pessoal'!$I$7:$I$106)+1,1))*INDIRECT(CONCATENATE("'Encargos e Benefícios'!",$AL24)))</f>
        <v>0</v>
      </c>
      <c r="Z24" s="118">
        <f t="array" aca="1" ref="Z24" ca="1">SUM((Z$1&gt;='Gastos com Pessoal'!$F$7:$F$106)*(Z$1&lt;='Gastos com Pessoal'!$G$7:$G$106)*(IF('Gastos com Pessoal'!$H$7:$H$106&lt;=Z$1,('Gastos com Pessoal'!$I$7:$I$106)+1,1))*INDIRECT(CONCATENATE("'Encargos e Benefícios'!",$AL24)))</f>
        <v>0</v>
      </c>
      <c r="AA24" s="113">
        <f t="shared" ref="AA24:AA35" ca="1" si="7">SUM(C24:Z24)</f>
        <v>0</v>
      </c>
      <c r="AB24" s="124">
        <f t="shared" ref="AB24:AB36" ca="1" si="8">IF($AA$124=0,0,AA24/$AA$124)</f>
        <v>0</v>
      </c>
      <c r="AL24" s="229" t="s">
        <v>322</v>
      </c>
      <c r="AM24" s="229"/>
    </row>
    <row r="25" spans="1:41" s="76" customFormat="1" ht="23.25" customHeight="1">
      <c r="A25" s="374" t="s">
        <v>170</v>
      </c>
      <c r="B25" s="234" t="s">
        <v>20</v>
      </c>
      <c r="C25" s="118">
        <f t="array" aca="1" ref="C25" ca="1">SUM((C$1&gt;='Gastos com Pessoal'!$F$7:$F$106)*(C$1&lt;='Gastos com Pessoal'!$G$7:$G$106)*(IF('Gastos com Pessoal'!$H$7:$H$106&lt;=C$1,('Gastos com Pessoal'!$I$7:$I$106)+1,1))*INDIRECT(CONCATENATE("'Encargos e Benefícios'!",$AL25)))</f>
        <v>0</v>
      </c>
      <c r="D25" s="118">
        <f t="array" aca="1" ref="D25" ca="1">SUM((D$1&gt;='Gastos com Pessoal'!$F$7:$F$106)*(D$1&lt;='Gastos com Pessoal'!$G$7:$G$106)*(IF('Gastos com Pessoal'!$H$7:$H$106&lt;=D$1,('Gastos com Pessoal'!$I$7:$I$106)+1,1))*INDIRECT(CONCATENATE("'Encargos e Benefícios'!",$AL25)))</f>
        <v>0</v>
      </c>
      <c r="E25" s="118">
        <f t="array" aca="1" ref="E25" ca="1">SUM((E$1&gt;='Gastos com Pessoal'!$F$7:$F$106)*(E$1&lt;='Gastos com Pessoal'!$G$7:$G$106)*(IF('Gastos com Pessoal'!$H$7:$H$106&lt;=E$1,('Gastos com Pessoal'!$I$7:$I$106)+1,1))*INDIRECT(CONCATENATE("'Encargos e Benefícios'!",$AL25)))</f>
        <v>0</v>
      </c>
      <c r="F25" s="118">
        <f t="array" aca="1" ref="F25" ca="1">SUM((F$1&gt;='Gastos com Pessoal'!$F$7:$F$106)*(F$1&lt;='Gastos com Pessoal'!$G$7:$G$106)*(IF('Gastos com Pessoal'!$H$7:$H$106&lt;=F$1,('Gastos com Pessoal'!$I$7:$I$106)+1,1))*INDIRECT(CONCATENATE("'Encargos e Benefícios'!",$AL25)))</f>
        <v>0</v>
      </c>
      <c r="G25" s="118">
        <f t="array" aca="1" ref="G25" ca="1">SUM((G$1&gt;='Gastos com Pessoal'!$F$7:$F$106)*(G$1&lt;='Gastos com Pessoal'!$G$7:$G$106)*(IF('Gastos com Pessoal'!$H$7:$H$106&lt;=G$1,('Gastos com Pessoal'!$I$7:$I$106)+1,1))*INDIRECT(CONCATENATE("'Encargos e Benefícios'!",$AL25)))</f>
        <v>0</v>
      </c>
      <c r="H25" s="118">
        <f t="array" aca="1" ref="H25" ca="1">SUM((H$1&gt;='Gastos com Pessoal'!$F$7:$F$106)*(H$1&lt;='Gastos com Pessoal'!$G$7:$G$106)*(IF('Gastos com Pessoal'!$H$7:$H$106&lt;=H$1,('Gastos com Pessoal'!$I$7:$I$106)+1,1))*INDIRECT(CONCATENATE("'Encargos e Benefícios'!",$AL25)))</f>
        <v>0</v>
      </c>
      <c r="I25" s="118">
        <f t="array" aca="1" ref="I25" ca="1">SUM((I$1&gt;='Gastos com Pessoal'!$F$7:$F$106)*(I$1&lt;='Gastos com Pessoal'!$G$7:$G$106)*(IF('Gastos com Pessoal'!$H$7:$H$106&lt;=I$1,('Gastos com Pessoal'!$I$7:$I$106)+1,1))*INDIRECT(CONCATENATE("'Encargos e Benefícios'!",$AL25)))</f>
        <v>0</v>
      </c>
      <c r="J25" s="118">
        <f t="array" aca="1" ref="J25" ca="1">SUM((J$1&gt;='Gastos com Pessoal'!$F$7:$F$106)*(J$1&lt;='Gastos com Pessoal'!$G$7:$G$106)*(IF('Gastos com Pessoal'!$H$7:$H$106&lt;=J$1,('Gastos com Pessoal'!$I$7:$I$106)+1,1))*INDIRECT(CONCATENATE("'Encargos e Benefícios'!",$AL25)))</f>
        <v>0</v>
      </c>
      <c r="K25" s="118">
        <f t="array" aca="1" ref="K25" ca="1">SUM((K$1&gt;='Gastos com Pessoal'!$F$7:$F$106)*(K$1&lt;='Gastos com Pessoal'!$G$7:$G$106)*(IF('Gastos com Pessoal'!$H$7:$H$106&lt;=K$1,('Gastos com Pessoal'!$I$7:$I$106)+1,1))*INDIRECT(CONCATENATE("'Encargos e Benefícios'!",$AL25)))</f>
        <v>0</v>
      </c>
      <c r="L25" s="118">
        <f t="array" aca="1" ref="L25" ca="1">SUM((L$1&gt;='Gastos com Pessoal'!$F$7:$F$106)*(L$1&lt;='Gastos com Pessoal'!$G$7:$G$106)*(IF('Gastos com Pessoal'!$H$7:$H$106&lt;=L$1,('Gastos com Pessoal'!$I$7:$I$106)+1,1))*INDIRECT(CONCATENATE("'Encargos e Benefícios'!",$AL25)))</f>
        <v>0</v>
      </c>
      <c r="M25" s="118">
        <f t="array" aca="1" ref="M25" ca="1">SUM((M$1&gt;='Gastos com Pessoal'!$F$7:$F$106)*(M$1&lt;='Gastos com Pessoal'!$G$7:$G$106)*(IF('Gastos com Pessoal'!$H$7:$H$106&lt;=M$1,('Gastos com Pessoal'!$I$7:$I$106)+1,1))*INDIRECT(CONCATENATE("'Encargos e Benefícios'!",$AL25)))</f>
        <v>0</v>
      </c>
      <c r="N25" s="118">
        <f t="array" aca="1" ref="N25" ca="1">SUM((N$1&gt;='Gastos com Pessoal'!$F$7:$F$106)*(N$1&lt;='Gastos com Pessoal'!$G$7:$G$106)*(IF('Gastos com Pessoal'!$H$7:$H$106&lt;=N$1,('Gastos com Pessoal'!$I$7:$I$106)+1,1))*INDIRECT(CONCATENATE("'Encargos e Benefícios'!",$AL25)))</f>
        <v>0</v>
      </c>
      <c r="O25" s="118">
        <f t="array" aca="1" ref="O25" ca="1">SUM((O$1&gt;='Gastos com Pessoal'!$F$7:$F$106)*(O$1&lt;='Gastos com Pessoal'!$G$7:$G$106)*(IF('Gastos com Pessoal'!$H$7:$H$106&lt;=O$1,('Gastos com Pessoal'!$I$7:$I$106)+1,1))*INDIRECT(CONCATENATE("'Encargos e Benefícios'!",$AL25)))</f>
        <v>0</v>
      </c>
      <c r="P25" s="118">
        <f t="array" aca="1" ref="P25" ca="1">SUM((P$1&gt;='Gastos com Pessoal'!$F$7:$F$106)*(P$1&lt;='Gastos com Pessoal'!$G$7:$G$106)*(IF('Gastos com Pessoal'!$H$7:$H$106&lt;=P$1,('Gastos com Pessoal'!$I$7:$I$106)+1,1))*INDIRECT(CONCATENATE("'Encargos e Benefícios'!",$AL25)))</f>
        <v>0</v>
      </c>
      <c r="Q25" s="118">
        <f t="array" aca="1" ref="Q25" ca="1">SUM((Q$1&gt;='Gastos com Pessoal'!$F$7:$F$106)*(Q$1&lt;='Gastos com Pessoal'!$G$7:$G$106)*(IF('Gastos com Pessoal'!$H$7:$H$106&lt;=Q$1,('Gastos com Pessoal'!$I$7:$I$106)+1,1))*INDIRECT(CONCATENATE("'Encargos e Benefícios'!",$AL25)))</f>
        <v>0</v>
      </c>
      <c r="R25" s="118">
        <f t="array" aca="1" ref="R25" ca="1">SUM((R$1&gt;='Gastos com Pessoal'!$F$7:$F$106)*(R$1&lt;='Gastos com Pessoal'!$G$7:$G$106)*(IF('Gastos com Pessoal'!$H$7:$H$106&lt;=R$1,('Gastos com Pessoal'!$I$7:$I$106)+1,1))*INDIRECT(CONCATENATE("'Encargos e Benefícios'!",$AL25)))</f>
        <v>0</v>
      </c>
      <c r="S25" s="118">
        <f t="array" aca="1" ref="S25" ca="1">SUM((S$1&gt;='Gastos com Pessoal'!$F$7:$F$106)*(S$1&lt;='Gastos com Pessoal'!$G$7:$G$106)*(IF('Gastos com Pessoal'!$H$7:$H$106&lt;=S$1,('Gastos com Pessoal'!$I$7:$I$106)+1,1))*INDIRECT(CONCATENATE("'Encargos e Benefícios'!",$AL25)))</f>
        <v>0</v>
      </c>
      <c r="T25" s="118">
        <f t="array" aca="1" ref="T25" ca="1">SUM((T$1&gt;='Gastos com Pessoal'!$F$7:$F$106)*(T$1&lt;='Gastos com Pessoal'!$G$7:$G$106)*(IF('Gastos com Pessoal'!$H$7:$H$106&lt;=T$1,('Gastos com Pessoal'!$I$7:$I$106)+1,1))*INDIRECT(CONCATENATE("'Encargos e Benefícios'!",$AL25)))</f>
        <v>0</v>
      </c>
      <c r="U25" s="118">
        <f t="array" aca="1" ref="U25" ca="1">SUM((U$1&gt;='Gastos com Pessoal'!$F$7:$F$106)*(U$1&lt;='Gastos com Pessoal'!$G$7:$G$106)*(IF('Gastos com Pessoal'!$H$7:$H$106&lt;=U$1,('Gastos com Pessoal'!$I$7:$I$106)+1,1))*INDIRECT(CONCATENATE("'Encargos e Benefícios'!",$AL25)))</f>
        <v>0</v>
      </c>
      <c r="V25" s="118">
        <f t="array" aca="1" ref="V25" ca="1">SUM((V$1&gt;='Gastos com Pessoal'!$F$7:$F$106)*(V$1&lt;='Gastos com Pessoal'!$G$7:$G$106)*(IF('Gastos com Pessoal'!$H$7:$H$106&lt;=V$1,('Gastos com Pessoal'!$I$7:$I$106)+1,1))*INDIRECT(CONCATENATE("'Encargos e Benefícios'!",$AL25)))</f>
        <v>0</v>
      </c>
      <c r="W25" s="118">
        <f t="array" aca="1" ref="W25" ca="1">SUM((W$1&gt;='Gastos com Pessoal'!$F$7:$F$106)*(W$1&lt;='Gastos com Pessoal'!$G$7:$G$106)*(IF('Gastos com Pessoal'!$H$7:$H$106&lt;=W$1,('Gastos com Pessoal'!$I$7:$I$106)+1,1))*INDIRECT(CONCATENATE("'Encargos e Benefícios'!",$AL25)))</f>
        <v>0</v>
      </c>
      <c r="X25" s="118">
        <f t="array" aca="1" ref="X25" ca="1">SUM((X$1&gt;='Gastos com Pessoal'!$F$7:$F$106)*(X$1&lt;='Gastos com Pessoal'!$G$7:$G$106)*(IF('Gastos com Pessoal'!$H$7:$H$106&lt;=X$1,('Gastos com Pessoal'!$I$7:$I$106)+1,1))*INDIRECT(CONCATENATE("'Encargos e Benefícios'!",$AL25)))</f>
        <v>0</v>
      </c>
      <c r="Y25" s="118">
        <f t="array" aca="1" ref="Y25" ca="1">SUM((Y$1&gt;='Gastos com Pessoal'!$F$7:$F$106)*(Y$1&lt;='Gastos com Pessoal'!$G$7:$G$106)*(IF('Gastos com Pessoal'!$H$7:$H$106&lt;=Y$1,('Gastos com Pessoal'!$I$7:$I$106)+1,1))*INDIRECT(CONCATENATE("'Encargos e Benefícios'!",$AL25)))</f>
        <v>0</v>
      </c>
      <c r="Z25" s="118">
        <f t="array" aca="1" ref="Z25" ca="1">SUM((Z$1&gt;='Gastos com Pessoal'!$F$7:$F$106)*(Z$1&lt;='Gastos com Pessoal'!$G$7:$G$106)*(IF('Gastos com Pessoal'!$H$7:$H$106&lt;=Z$1,('Gastos com Pessoal'!$I$7:$I$106)+1,1))*INDIRECT(CONCATENATE("'Encargos e Benefícios'!",$AL25)))</f>
        <v>0</v>
      </c>
      <c r="AA25" s="113">
        <f t="shared" ca="1" si="7"/>
        <v>0</v>
      </c>
      <c r="AB25" s="124">
        <f t="shared" ca="1" si="8"/>
        <v>0</v>
      </c>
      <c r="AL25" s="229" t="s">
        <v>323</v>
      </c>
      <c r="AM25" s="229"/>
    </row>
    <row r="26" spans="1:41" s="76" customFormat="1" ht="23.25" customHeight="1">
      <c r="A26" s="374" t="s">
        <v>259</v>
      </c>
      <c r="B26" s="234" t="s">
        <v>56</v>
      </c>
      <c r="C26" s="118">
        <f t="array" aca="1" ref="C26" ca="1">SUM((C$1&gt;='Gastos com Pessoal'!$F$7:$F$106)*(C$1&lt;='Gastos com Pessoal'!$G$7:$G$106)*(IF('Gastos com Pessoal'!$H$7:$H$106&lt;=C$1,('Gastos com Pessoal'!$I$7:$I$106)+1,1))*INDIRECT(CONCATENATE("'Encargos e Benefícios'!",$AL26)))</f>
        <v>0</v>
      </c>
      <c r="D26" s="118">
        <f t="array" aca="1" ref="D26" ca="1">SUM((D$1&gt;='Gastos com Pessoal'!$F$7:$F$106)*(D$1&lt;='Gastos com Pessoal'!$G$7:$G$106)*(IF('Gastos com Pessoal'!$H$7:$H$106&lt;=D$1,('Gastos com Pessoal'!$I$7:$I$106)+1,1))*INDIRECT(CONCATENATE("'Encargos e Benefícios'!",$AL26)))</f>
        <v>0</v>
      </c>
      <c r="E26" s="118">
        <f t="array" aca="1" ref="E26" ca="1">SUM((E$1&gt;='Gastos com Pessoal'!$F$7:$F$106)*(E$1&lt;='Gastos com Pessoal'!$G$7:$G$106)*(IF('Gastos com Pessoal'!$H$7:$H$106&lt;=E$1,('Gastos com Pessoal'!$I$7:$I$106)+1,1))*INDIRECT(CONCATENATE("'Encargos e Benefícios'!",$AL26)))</f>
        <v>0</v>
      </c>
      <c r="F26" s="118">
        <f t="array" aca="1" ref="F26" ca="1">SUM((F$1&gt;='Gastos com Pessoal'!$F$7:$F$106)*(F$1&lt;='Gastos com Pessoal'!$G$7:$G$106)*(IF('Gastos com Pessoal'!$H$7:$H$106&lt;=F$1,('Gastos com Pessoal'!$I$7:$I$106)+1,1))*INDIRECT(CONCATENATE("'Encargos e Benefícios'!",$AL26)))</f>
        <v>0</v>
      </c>
      <c r="G26" s="118">
        <f t="array" aca="1" ref="G26" ca="1">SUM((G$1&gt;='Gastos com Pessoal'!$F$7:$F$106)*(G$1&lt;='Gastos com Pessoal'!$G$7:$G$106)*(IF('Gastos com Pessoal'!$H$7:$H$106&lt;=G$1,('Gastos com Pessoal'!$I$7:$I$106)+1,1))*INDIRECT(CONCATENATE("'Encargos e Benefícios'!",$AL26)))</f>
        <v>0</v>
      </c>
      <c r="H26" s="118">
        <f t="array" aca="1" ref="H26" ca="1">SUM((H$1&gt;='Gastos com Pessoal'!$F$7:$F$106)*(H$1&lt;='Gastos com Pessoal'!$G$7:$G$106)*(IF('Gastos com Pessoal'!$H$7:$H$106&lt;=H$1,('Gastos com Pessoal'!$I$7:$I$106)+1,1))*INDIRECT(CONCATENATE("'Encargos e Benefícios'!",$AL26)))</f>
        <v>0</v>
      </c>
      <c r="I26" s="118">
        <f t="array" aca="1" ref="I26" ca="1">SUM((I$1&gt;='Gastos com Pessoal'!$F$7:$F$106)*(I$1&lt;='Gastos com Pessoal'!$G$7:$G$106)*(IF('Gastos com Pessoal'!$H$7:$H$106&lt;=I$1,('Gastos com Pessoal'!$I$7:$I$106)+1,1))*INDIRECT(CONCATENATE("'Encargos e Benefícios'!",$AL26)))</f>
        <v>0</v>
      </c>
      <c r="J26" s="118">
        <f t="array" aca="1" ref="J26" ca="1">SUM((J$1&gt;='Gastos com Pessoal'!$F$7:$F$106)*(J$1&lt;='Gastos com Pessoal'!$G$7:$G$106)*(IF('Gastos com Pessoal'!$H$7:$H$106&lt;=J$1,('Gastos com Pessoal'!$I$7:$I$106)+1,1))*INDIRECT(CONCATENATE("'Encargos e Benefícios'!",$AL26)))</f>
        <v>0</v>
      </c>
      <c r="K26" s="118">
        <f t="array" aca="1" ref="K26" ca="1">SUM((K$1&gt;='Gastos com Pessoal'!$F$7:$F$106)*(K$1&lt;='Gastos com Pessoal'!$G$7:$G$106)*(IF('Gastos com Pessoal'!$H$7:$H$106&lt;=K$1,('Gastos com Pessoal'!$I$7:$I$106)+1,1))*INDIRECT(CONCATENATE("'Encargos e Benefícios'!",$AL26)))</f>
        <v>0</v>
      </c>
      <c r="L26" s="118">
        <f t="array" aca="1" ref="L26" ca="1">SUM((L$1&gt;='Gastos com Pessoal'!$F$7:$F$106)*(L$1&lt;='Gastos com Pessoal'!$G$7:$G$106)*(IF('Gastos com Pessoal'!$H$7:$H$106&lt;=L$1,('Gastos com Pessoal'!$I$7:$I$106)+1,1))*INDIRECT(CONCATENATE("'Encargos e Benefícios'!",$AL26)))</f>
        <v>0</v>
      </c>
      <c r="M26" s="118">
        <f t="array" aca="1" ref="M26" ca="1">SUM((M$1&gt;='Gastos com Pessoal'!$F$7:$F$106)*(M$1&lt;='Gastos com Pessoal'!$G$7:$G$106)*(IF('Gastos com Pessoal'!$H$7:$H$106&lt;=M$1,('Gastos com Pessoal'!$I$7:$I$106)+1,1))*INDIRECT(CONCATENATE("'Encargos e Benefícios'!",$AL26)))</f>
        <v>0</v>
      </c>
      <c r="N26" s="118">
        <f t="array" aca="1" ref="N26" ca="1">SUM((N$1&gt;='Gastos com Pessoal'!$F$7:$F$106)*(N$1&lt;='Gastos com Pessoal'!$G$7:$G$106)*(IF('Gastos com Pessoal'!$H$7:$H$106&lt;=N$1,('Gastos com Pessoal'!$I$7:$I$106)+1,1))*INDIRECT(CONCATENATE("'Encargos e Benefícios'!",$AL26)))</f>
        <v>0</v>
      </c>
      <c r="O26" s="118">
        <f t="array" aca="1" ref="O26" ca="1">SUM((O$1&gt;='Gastos com Pessoal'!$F$7:$F$106)*(O$1&lt;='Gastos com Pessoal'!$G$7:$G$106)*(IF('Gastos com Pessoal'!$H$7:$H$106&lt;=O$1,('Gastos com Pessoal'!$I$7:$I$106)+1,1))*INDIRECT(CONCATENATE("'Encargos e Benefícios'!",$AL26)))</f>
        <v>0</v>
      </c>
      <c r="P26" s="118">
        <f t="array" aca="1" ref="P26" ca="1">SUM((P$1&gt;='Gastos com Pessoal'!$F$7:$F$106)*(P$1&lt;='Gastos com Pessoal'!$G$7:$G$106)*(IF('Gastos com Pessoal'!$H$7:$H$106&lt;=P$1,('Gastos com Pessoal'!$I$7:$I$106)+1,1))*INDIRECT(CONCATENATE("'Encargos e Benefícios'!",$AL26)))</f>
        <v>0</v>
      </c>
      <c r="Q26" s="118">
        <f t="array" aca="1" ref="Q26" ca="1">SUM((Q$1&gt;='Gastos com Pessoal'!$F$7:$F$106)*(Q$1&lt;='Gastos com Pessoal'!$G$7:$G$106)*(IF('Gastos com Pessoal'!$H$7:$H$106&lt;=Q$1,('Gastos com Pessoal'!$I$7:$I$106)+1,1))*INDIRECT(CONCATENATE("'Encargos e Benefícios'!",$AL26)))</f>
        <v>0</v>
      </c>
      <c r="R26" s="118">
        <f t="array" aca="1" ref="R26" ca="1">SUM((R$1&gt;='Gastos com Pessoal'!$F$7:$F$106)*(R$1&lt;='Gastos com Pessoal'!$G$7:$G$106)*(IF('Gastos com Pessoal'!$H$7:$H$106&lt;=R$1,('Gastos com Pessoal'!$I$7:$I$106)+1,1))*INDIRECT(CONCATENATE("'Encargos e Benefícios'!",$AL26)))</f>
        <v>0</v>
      </c>
      <c r="S26" s="118">
        <f t="array" aca="1" ref="S26" ca="1">SUM((S$1&gt;='Gastos com Pessoal'!$F$7:$F$106)*(S$1&lt;='Gastos com Pessoal'!$G$7:$G$106)*(IF('Gastos com Pessoal'!$H$7:$H$106&lt;=S$1,('Gastos com Pessoal'!$I$7:$I$106)+1,1))*INDIRECT(CONCATENATE("'Encargos e Benefícios'!",$AL26)))</f>
        <v>0</v>
      </c>
      <c r="T26" s="118">
        <f t="array" aca="1" ref="T26" ca="1">SUM((T$1&gt;='Gastos com Pessoal'!$F$7:$F$106)*(T$1&lt;='Gastos com Pessoal'!$G$7:$G$106)*(IF('Gastos com Pessoal'!$H$7:$H$106&lt;=T$1,('Gastos com Pessoal'!$I$7:$I$106)+1,1))*INDIRECT(CONCATENATE("'Encargos e Benefícios'!",$AL26)))</f>
        <v>0</v>
      </c>
      <c r="U26" s="118">
        <f t="array" aca="1" ref="U26" ca="1">SUM((U$1&gt;='Gastos com Pessoal'!$F$7:$F$106)*(U$1&lt;='Gastos com Pessoal'!$G$7:$G$106)*(IF('Gastos com Pessoal'!$H$7:$H$106&lt;=U$1,('Gastos com Pessoal'!$I$7:$I$106)+1,1))*INDIRECT(CONCATENATE("'Encargos e Benefícios'!",$AL26)))</f>
        <v>0</v>
      </c>
      <c r="V26" s="118">
        <f t="array" aca="1" ref="V26" ca="1">SUM((V$1&gt;='Gastos com Pessoal'!$F$7:$F$106)*(V$1&lt;='Gastos com Pessoal'!$G$7:$G$106)*(IF('Gastos com Pessoal'!$H$7:$H$106&lt;=V$1,('Gastos com Pessoal'!$I$7:$I$106)+1,1))*INDIRECT(CONCATENATE("'Encargos e Benefícios'!",$AL26)))</f>
        <v>0</v>
      </c>
      <c r="W26" s="118">
        <f t="array" aca="1" ref="W26" ca="1">SUM((W$1&gt;='Gastos com Pessoal'!$F$7:$F$106)*(W$1&lt;='Gastos com Pessoal'!$G$7:$G$106)*(IF('Gastos com Pessoal'!$H$7:$H$106&lt;=W$1,('Gastos com Pessoal'!$I$7:$I$106)+1,1))*INDIRECT(CONCATENATE("'Encargos e Benefícios'!",$AL26)))</f>
        <v>0</v>
      </c>
      <c r="X26" s="118">
        <f t="array" aca="1" ref="X26" ca="1">SUM((X$1&gt;='Gastos com Pessoal'!$F$7:$F$106)*(X$1&lt;='Gastos com Pessoal'!$G$7:$G$106)*(IF('Gastos com Pessoal'!$H$7:$H$106&lt;=X$1,('Gastos com Pessoal'!$I$7:$I$106)+1,1))*INDIRECT(CONCATENATE("'Encargos e Benefícios'!",$AL26)))</f>
        <v>0</v>
      </c>
      <c r="Y26" s="118">
        <f t="array" aca="1" ref="Y26" ca="1">SUM((Y$1&gt;='Gastos com Pessoal'!$F$7:$F$106)*(Y$1&lt;='Gastos com Pessoal'!$G$7:$G$106)*(IF('Gastos com Pessoal'!$H$7:$H$106&lt;=Y$1,('Gastos com Pessoal'!$I$7:$I$106)+1,1))*INDIRECT(CONCATENATE("'Encargos e Benefícios'!",$AL26)))</f>
        <v>0</v>
      </c>
      <c r="Z26" s="118">
        <f t="array" aca="1" ref="Z26" ca="1">SUM((Z$1&gt;='Gastos com Pessoal'!$F$7:$F$106)*(Z$1&lt;='Gastos com Pessoal'!$G$7:$G$106)*(IF('Gastos com Pessoal'!$H$7:$H$106&lt;=Z$1,('Gastos com Pessoal'!$I$7:$I$106)+1,1))*INDIRECT(CONCATENATE("'Encargos e Benefícios'!",$AL26)))</f>
        <v>0</v>
      </c>
      <c r="AA26" s="113">
        <f t="shared" ca="1" si="7"/>
        <v>0</v>
      </c>
      <c r="AB26" s="124">
        <f t="shared" ca="1" si="8"/>
        <v>0</v>
      </c>
      <c r="AL26" s="229" t="s">
        <v>324</v>
      </c>
      <c r="AM26" s="229"/>
    </row>
    <row r="27" spans="1:41" s="76" customFormat="1" ht="23.25" customHeight="1">
      <c r="A27" s="374" t="s">
        <v>260</v>
      </c>
      <c r="B27" s="234" t="s">
        <v>57</v>
      </c>
      <c r="C27" s="118">
        <f t="array" aca="1" ref="C27" ca="1">SUM((C$1&gt;='Gastos com Pessoal'!$F$7:$F$106)*(C$1&lt;='Gastos com Pessoal'!$G$7:$G$106)*(IF('Gastos com Pessoal'!$H$7:$H$106&lt;=C$1,('Gastos com Pessoal'!$I$7:$I$106)+1,1))*INDIRECT(CONCATENATE("'Encargos e Benefícios'!",$AL27)))</f>
        <v>0</v>
      </c>
      <c r="D27" s="118">
        <f t="array" aca="1" ref="D27" ca="1">SUM((D$1&gt;='Gastos com Pessoal'!$F$7:$F$106)*(D$1&lt;='Gastos com Pessoal'!$G$7:$G$106)*(IF('Gastos com Pessoal'!$H$7:$H$106&lt;=D$1,('Gastos com Pessoal'!$I$7:$I$106)+1,1))*INDIRECT(CONCATENATE("'Encargos e Benefícios'!",$AL27)))</f>
        <v>0</v>
      </c>
      <c r="E27" s="118">
        <f t="array" aca="1" ref="E27" ca="1">SUM((E$1&gt;='Gastos com Pessoal'!$F$7:$F$106)*(E$1&lt;='Gastos com Pessoal'!$G$7:$G$106)*(IF('Gastos com Pessoal'!$H$7:$H$106&lt;=E$1,('Gastos com Pessoal'!$I$7:$I$106)+1,1))*INDIRECT(CONCATENATE("'Encargos e Benefícios'!",$AL27)))</f>
        <v>0</v>
      </c>
      <c r="F27" s="118">
        <f t="array" aca="1" ref="F27" ca="1">SUM((F$1&gt;='Gastos com Pessoal'!$F$7:$F$106)*(F$1&lt;='Gastos com Pessoal'!$G$7:$G$106)*(IF('Gastos com Pessoal'!$H$7:$H$106&lt;=F$1,('Gastos com Pessoal'!$I$7:$I$106)+1,1))*INDIRECT(CONCATENATE("'Encargos e Benefícios'!",$AL27)))</f>
        <v>0</v>
      </c>
      <c r="G27" s="118">
        <f t="array" aca="1" ref="G27" ca="1">SUM((G$1&gt;='Gastos com Pessoal'!$F$7:$F$106)*(G$1&lt;='Gastos com Pessoal'!$G$7:$G$106)*(IF('Gastos com Pessoal'!$H$7:$H$106&lt;=G$1,('Gastos com Pessoal'!$I$7:$I$106)+1,1))*INDIRECT(CONCATENATE("'Encargos e Benefícios'!",$AL27)))</f>
        <v>0</v>
      </c>
      <c r="H27" s="118">
        <f t="array" aca="1" ref="H27" ca="1">SUM((H$1&gt;='Gastos com Pessoal'!$F$7:$F$106)*(H$1&lt;='Gastos com Pessoal'!$G$7:$G$106)*(IF('Gastos com Pessoal'!$H$7:$H$106&lt;=H$1,('Gastos com Pessoal'!$I$7:$I$106)+1,1))*INDIRECT(CONCATENATE("'Encargos e Benefícios'!",$AL27)))</f>
        <v>0</v>
      </c>
      <c r="I27" s="118">
        <f t="array" aca="1" ref="I27" ca="1">SUM((I$1&gt;='Gastos com Pessoal'!$F$7:$F$106)*(I$1&lt;='Gastos com Pessoal'!$G$7:$G$106)*(IF('Gastos com Pessoal'!$H$7:$H$106&lt;=I$1,('Gastos com Pessoal'!$I$7:$I$106)+1,1))*INDIRECT(CONCATENATE("'Encargos e Benefícios'!",$AL27)))</f>
        <v>0</v>
      </c>
      <c r="J27" s="118">
        <f t="array" aca="1" ref="J27" ca="1">SUM((J$1&gt;='Gastos com Pessoal'!$F$7:$F$106)*(J$1&lt;='Gastos com Pessoal'!$G$7:$G$106)*(IF('Gastos com Pessoal'!$H$7:$H$106&lt;=J$1,('Gastos com Pessoal'!$I$7:$I$106)+1,1))*INDIRECT(CONCATENATE("'Encargos e Benefícios'!",$AL27)))</f>
        <v>0</v>
      </c>
      <c r="K27" s="118">
        <f t="array" aca="1" ref="K27" ca="1">SUM((K$1&gt;='Gastos com Pessoal'!$F$7:$F$106)*(K$1&lt;='Gastos com Pessoal'!$G$7:$G$106)*(IF('Gastos com Pessoal'!$H$7:$H$106&lt;=K$1,('Gastos com Pessoal'!$I$7:$I$106)+1,1))*INDIRECT(CONCATENATE("'Encargos e Benefícios'!",$AL27)))</f>
        <v>0</v>
      </c>
      <c r="L27" s="118">
        <f t="array" aca="1" ref="L27" ca="1">SUM((L$1&gt;='Gastos com Pessoal'!$F$7:$F$106)*(L$1&lt;='Gastos com Pessoal'!$G$7:$G$106)*(IF('Gastos com Pessoal'!$H$7:$H$106&lt;=L$1,('Gastos com Pessoal'!$I$7:$I$106)+1,1))*INDIRECT(CONCATENATE("'Encargos e Benefícios'!",$AL27)))</f>
        <v>0</v>
      </c>
      <c r="M27" s="118">
        <f t="array" aca="1" ref="M27" ca="1">SUM((M$1&gt;='Gastos com Pessoal'!$F$7:$F$106)*(M$1&lt;='Gastos com Pessoal'!$G$7:$G$106)*(IF('Gastos com Pessoal'!$H$7:$H$106&lt;=M$1,('Gastos com Pessoal'!$I$7:$I$106)+1,1))*INDIRECT(CONCATENATE("'Encargos e Benefícios'!",$AL27)))</f>
        <v>0</v>
      </c>
      <c r="N27" s="118">
        <f t="array" aca="1" ref="N27" ca="1">SUM((N$1&gt;='Gastos com Pessoal'!$F$7:$F$106)*(N$1&lt;='Gastos com Pessoal'!$G$7:$G$106)*(IF('Gastos com Pessoal'!$H$7:$H$106&lt;=N$1,('Gastos com Pessoal'!$I$7:$I$106)+1,1))*INDIRECT(CONCATENATE("'Encargos e Benefícios'!",$AL27)))</f>
        <v>0</v>
      </c>
      <c r="O27" s="118">
        <f t="array" aca="1" ref="O27" ca="1">SUM((O$1&gt;='Gastos com Pessoal'!$F$7:$F$106)*(O$1&lt;='Gastos com Pessoal'!$G$7:$G$106)*(IF('Gastos com Pessoal'!$H$7:$H$106&lt;=O$1,('Gastos com Pessoal'!$I$7:$I$106)+1,1))*INDIRECT(CONCATENATE("'Encargos e Benefícios'!",$AL27)))</f>
        <v>0</v>
      </c>
      <c r="P27" s="118">
        <f t="array" aca="1" ref="P27" ca="1">SUM((P$1&gt;='Gastos com Pessoal'!$F$7:$F$106)*(P$1&lt;='Gastos com Pessoal'!$G$7:$G$106)*(IF('Gastos com Pessoal'!$H$7:$H$106&lt;=P$1,('Gastos com Pessoal'!$I$7:$I$106)+1,1))*INDIRECT(CONCATENATE("'Encargos e Benefícios'!",$AL27)))</f>
        <v>0</v>
      </c>
      <c r="Q27" s="118">
        <f t="array" aca="1" ref="Q27" ca="1">SUM((Q$1&gt;='Gastos com Pessoal'!$F$7:$F$106)*(Q$1&lt;='Gastos com Pessoal'!$G$7:$G$106)*(IF('Gastos com Pessoal'!$H$7:$H$106&lt;=Q$1,('Gastos com Pessoal'!$I$7:$I$106)+1,1))*INDIRECT(CONCATENATE("'Encargos e Benefícios'!",$AL27)))</f>
        <v>0</v>
      </c>
      <c r="R27" s="118">
        <f t="array" aca="1" ref="R27" ca="1">SUM((R$1&gt;='Gastos com Pessoal'!$F$7:$F$106)*(R$1&lt;='Gastos com Pessoal'!$G$7:$G$106)*(IF('Gastos com Pessoal'!$H$7:$H$106&lt;=R$1,('Gastos com Pessoal'!$I$7:$I$106)+1,1))*INDIRECT(CONCATENATE("'Encargos e Benefícios'!",$AL27)))</f>
        <v>0</v>
      </c>
      <c r="S27" s="118">
        <f t="array" aca="1" ref="S27" ca="1">SUM((S$1&gt;='Gastos com Pessoal'!$F$7:$F$106)*(S$1&lt;='Gastos com Pessoal'!$G$7:$G$106)*(IF('Gastos com Pessoal'!$H$7:$H$106&lt;=S$1,('Gastos com Pessoal'!$I$7:$I$106)+1,1))*INDIRECT(CONCATENATE("'Encargos e Benefícios'!",$AL27)))</f>
        <v>0</v>
      </c>
      <c r="T27" s="118">
        <f t="array" aca="1" ref="T27" ca="1">SUM((T$1&gt;='Gastos com Pessoal'!$F$7:$F$106)*(T$1&lt;='Gastos com Pessoal'!$G$7:$G$106)*(IF('Gastos com Pessoal'!$H$7:$H$106&lt;=T$1,('Gastos com Pessoal'!$I$7:$I$106)+1,1))*INDIRECT(CONCATENATE("'Encargos e Benefícios'!",$AL27)))</f>
        <v>0</v>
      </c>
      <c r="U27" s="118">
        <f t="array" aca="1" ref="U27" ca="1">SUM((U$1&gt;='Gastos com Pessoal'!$F$7:$F$106)*(U$1&lt;='Gastos com Pessoal'!$G$7:$G$106)*(IF('Gastos com Pessoal'!$H$7:$H$106&lt;=U$1,('Gastos com Pessoal'!$I$7:$I$106)+1,1))*INDIRECT(CONCATENATE("'Encargos e Benefícios'!",$AL27)))</f>
        <v>0</v>
      </c>
      <c r="V27" s="118">
        <f t="array" aca="1" ref="V27" ca="1">SUM((V$1&gt;='Gastos com Pessoal'!$F$7:$F$106)*(V$1&lt;='Gastos com Pessoal'!$G$7:$G$106)*(IF('Gastos com Pessoal'!$H$7:$H$106&lt;=V$1,('Gastos com Pessoal'!$I$7:$I$106)+1,1))*INDIRECT(CONCATENATE("'Encargos e Benefícios'!",$AL27)))</f>
        <v>0</v>
      </c>
      <c r="W27" s="118">
        <f t="array" aca="1" ref="W27" ca="1">SUM((W$1&gt;='Gastos com Pessoal'!$F$7:$F$106)*(W$1&lt;='Gastos com Pessoal'!$G$7:$G$106)*(IF('Gastos com Pessoal'!$H$7:$H$106&lt;=W$1,('Gastos com Pessoal'!$I$7:$I$106)+1,1))*INDIRECT(CONCATENATE("'Encargos e Benefícios'!",$AL27)))</f>
        <v>0</v>
      </c>
      <c r="X27" s="118">
        <f t="array" aca="1" ref="X27" ca="1">SUM((X$1&gt;='Gastos com Pessoal'!$F$7:$F$106)*(X$1&lt;='Gastos com Pessoal'!$G$7:$G$106)*(IF('Gastos com Pessoal'!$H$7:$H$106&lt;=X$1,('Gastos com Pessoal'!$I$7:$I$106)+1,1))*INDIRECT(CONCATENATE("'Encargos e Benefícios'!",$AL27)))</f>
        <v>0</v>
      </c>
      <c r="Y27" s="118">
        <f t="array" aca="1" ref="Y27" ca="1">SUM((Y$1&gt;='Gastos com Pessoal'!$F$7:$F$106)*(Y$1&lt;='Gastos com Pessoal'!$G$7:$G$106)*(IF('Gastos com Pessoal'!$H$7:$H$106&lt;=Y$1,('Gastos com Pessoal'!$I$7:$I$106)+1,1))*INDIRECT(CONCATENATE("'Encargos e Benefícios'!",$AL27)))</f>
        <v>0</v>
      </c>
      <c r="Z27" s="118">
        <f t="array" aca="1" ref="Z27" ca="1">SUM((Z$1&gt;='Gastos com Pessoal'!$F$7:$F$106)*(Z$1&lt;='Gastos com Pessoal'!$G$7:$G$106)*(IF('Gastos com Pessoal'!$H$7:$H$106&lt;=Z$1,('Gastos com Pessoal'!$I$7:$I$106)+1,1))*INDIRECT(CONCATENATE("'Encargos e Benefícios'!",$AL27)))</f>
        <v>0</v>
      </c>
      <c r="AA27" s="113">
        <f t="shared" ca="1" si="7"/>
        <v>0</v>
      </c>
      <c r="AB27" s="124">
        <f t="shared" ca="1" si="8"/>
        <v>0</v>
      </c>
      <c r="AL27" s="229" t="s">
        <v>325</v>
      </c>
      <c r="AM27" s="229"/>
    </row>
    <row r="28" spans="1:41" s="76" customFormat="1" ht="23.25" customHeight="1">
      <c r="A28" s="374" t="s">
        <v>261</v>
      </c>
      <c r="B28" s="234" t="s">
        <v>216</v>
      </c>
      <c r="C28" s="118">
        <f t="array" aca="1" ref="C28" ca="1">SUM((C$1&gt;='Gastos com Pessoal'!$F$7:$F$106)*(C$1&lt;='Gastos com Pessoal'!$G$7:$G$106)*(IF('Gastos com Pessoal'!$H$7:$H$106&lt;=C$1,('Gastos com Pessoal'!$I$7:$I$106)+1,1))*INDIRECT(CONCATENATE("'Encargos e Benefícios'!",$AL28)))</f>
        <v>0</v>
      </c>
      <c r="D28" s="118">
        <f t="array" aca="1" ref="D28" ca="1">SUM((D$1&gt;='Gastos com Pessoal'!$F$7:$F$106)*(D$1&lt;='Gastos com Pessoal'!$G$7:$G$106)*(IF('Gastos com Pessoal'!$H$7:$H$106&lt;=D$1,('Gastos com Pessoal'!$I$7:$I$106)+1,1))*INDIRECT(CONCATENATE("'Encargos e Benefícios'!",$AL28)))</f>
        <v>0</v>
      </c>
      <c r="E28" s="118">
        <f t="array" aca="1" ref="E28" ca="1">SUM((E$1&gt;='Gastos com Pessoal'!$F$7:$F$106)*(E$1&lt;='Gastos com Pessoal'!$G$7:$G$106)*(IF('Gastos com Pessoal'!$H$7:$H$106&lt;=E$1,('Gastos com Pessoal'!$I$7:$I$106)+1,1))*INDIRECT(CONCATENATE("'Encargos e Benefícios'!",$AL28)))</f>
        <v>0</v>
      </c>
      <c r="F28" s="118">
        <f t="array" aca="1" ref="F28" ca="1">SUM((F$1&gt;='Gastos com Pessoal'!$F$7:$F$106)*(F$1&lt;='Gastos com Pessoal'!$G$7:$G$106)*(IF('Gastos com Pessoal'!$H$7:$H$106&lt;=F$1,('Gastos com Pessoal'!$I$7:$I$106)+1,1))*INDIRECT(CONCATENATE("'Encargos e Benefícios'!",$AL28)))</f>
        <v>0</v>
      </c>
      <c r="G28" s="118">
        <f t="array" aca="1" ref="G28" ca="1">SUM((G$1&gt;='Gastos com Pessoal'!$F$7:$F$106)*(G$1&lt;='Gastos com Pessoal'!$G$7:$G$106)*(IF('Gastos com Pessoal'!$H$7:$H$106&lt;=G$1,('Gastos com Pessoal'!$I$7:$I$106)+1,1))*INDIRECT(CONCATENATE("'Encargos e Benefícios'!",$AL28)))</f>
        <v>0</v>
      </c>
      <c r="H28" s="118">
        <f t="array" aca="1" ref="H28" ca="1">SUM((H$1&gt;='Gastos com Pessoal'!$F$7:$F$106)*(H$1&lt;='Gastos com Pessoal'!$G$7:$G$106)*(IF('Gastos com Pessoal'!$H$7:$H$106&lt;=H$1,('Gastos com Pessoal'!$I$7:$I$106)+1,1))*INDIRECT(CONCATENATE("'Encargos e Benefícios'!",$AL28)))</f>
        <v>0</v>
      </c>
      <c r="I28" s="118">
        <f t="array" aca="1" ref="I28" ca="1">SUM((I$1&gt;='Gastos com Pessoal'!$F$7:$F$106)*(I$1&lt;='Gastos com Pessoal'!$G$7:$G$106)*(IF('Gastos com Pessoal'!$H$7:$H$106&lt;=I$1,('Gastos com Pessoal'!$I$7:$I$106)+1,1))*INDIRECT(CONCATENATE("'Encargos e Benefícios'!",$AL28)))</f>
        <v>0</v>
      </c>
      <c r="J28" s="118">
        <f t="array" aca="1" ref="J28" ca="1">SUM((J$1&gt;='Gastos com Pessoal'!$F$7:$F$106)*(J$1&lt;='Gastos com Pessoal'!$G$7:$G$106)*(IF('Gastos com Pessoal'!$H$7:$H$106&lt;=J$1,('Gastos com Pessoal'!$I$7:$I$106)+1,1))*INDIRECT(CONCATENATE("'Encargos e Benefícios'!",$AL28)))</f>
        <v>0</v>
      </c>
      <c r="K28" s="118">
        <f t="array" aca="1" ref="K28" ca="1">SUM((K$1&gt;='Gastos com Pessoal'!$F$7:$F$106)*(K$1&lt;='Gastos com Pessoal'!$G$7:$G$106)*(IF('Gastos com Pessoal'!$H$7:$H$106&lt;=K$1,('Gastos com Pessoal'!$I$7:$I$106)+1,1))*INDIRECT(CONCATENATE("'Encargos e Benefícios'!",$AL28)))</f>
        <v>0</v>
      </c>
      <c r="L28" s="118">
        <f t="array" aca="1" ref="L28" ca="1">SUM((L$1&gt;='Gastos com Pessoal'!$F$7:$F$106)*(L$1&lt;='Gastos com Pessoal'!$G$7:$G$106)*(IF('Gastos com Pessoal'!$H$7:$H$106&lt;=L$1,('Gastos com Pessoal'!$I$7:$I$106)+1,1))*INDIRECT(CONCATENATE("'Encargos e Benefícios'!",$AL28)))</f>
        <v>0</v>
      </c>
      <c r="M28" s="118">
        <f t="array" aca="1" ref="M28" ca="1">SUM((M$1&gt;='Gastos com Pessoal'!$F$7:$F$106)*(M$1&lt;='Gastos com Pessoal'!$G$7:$G$106)*(IF('Gastos com Pessoal'!$H$7:$H$106&lt;=M$1,('Gastos com Pessoal'!$I$7:$I$106)+1,1))*INDIRECT(CONCATENATE("'Encargos e Benefícios'!",$AL28)))</f>
        <v>0</v>
      </c>
      <c r="N28" s="118">
        <f t="array" aca="1" ref="N28" ca="1">SUM((N$1&gt;='Gastos com Pessoal'!$F$7:$F$106)*(N$1&lt;='Gastos com Pessoal'!$G$7:$G$106)*(IF('Gastos com Pessoal'!$H$7:$H$106&lt;=N$1,('Gastos com Pessoal'!$I$7:$I$106)+1,1))*INDIRECT(CONCATENATE("'Encargos e Benefícios'!",$AL28)))</f>
        <v>0</v>
      </c>
      <c r="O28" s="118">
        <f t="array" aca="1" ref="O28" ca="1">SUM((O$1&gt;='Gastos com Pessoal'!$F$7:$F$106)*(O$1&lt;='Gastos com Pessoal'!$G$7:$G$106)*(IF('Gastos com Pessoal'!$H$7:$H$106&lt;=O$1,('Gastos com Pessoal'!$I$7:$I$106)+1,1))*INDIRECT(CONCATENATE("'Encargos e Benefícios'!",$AL28)))</f>
        <v>0</v>
      </c>
      <c r="P28" s="118">
        <f t="array" aca="1" ref="P28" ca="1">SUM((P$1&gt;='Gastos com Pessoal'!$F$7:$F$106)*(P$1&lt;='Gastos com Pessoal'!$G$7:$G$106)*(IF('Gastos com Pessoal'!$H$7:$H$106&lt;=P$1,('Gastos com Pessoal'!$I$7:$I$106)+1,1))*INDIRECT(CONCATENATE("'Encargos e Benefícios'!",$AL28)))</f>
        <v>0</v>
      </c>
      <c r="Q28" s="118">
        <f t="array" aca="1" ref="Q28" ca="1">SUM((Q$1&gt;='Gastos com Pessoal'!$F$7:$F$106)*(Q$1&lt;='Gastos com Pessoal'!$G$7:$G$106)*(IF('Gastos com Pessoal'!$H$7:$H$106&lt;=Q$1,('Gastos com Pessoal'!$I$7:$I$106)+1,1))*INDIRECT(CONCATENATE("'Encargos e Benefícios'!",$AL28)))</f>
        <v>0</v>
      </c>
      <c r="R28" s="118">
        <f t="array" aca="1" ref="R28" ca="1">SUM((R$1&gt;='Gastos com Pessoal'!$F$7:$F$106)*(R$1&lt;='Gastos com Pessoal'!$G$7:$G$106)*(IF('Gastos com Pessoal'!$H$7:$H$106&lt;=R$1,('Gastos com Pessoal'!$I$7:$I$106)+1,1))*INDIRECT(CONCATENATE("'Encargos e Benefícios'!",$AL28)))</f>
        <v>0</v>
      </c>
      <c r="S28" s="118">
        <f t="array" aca="1" ref="S28" ca="1">SUM((S$1&gt;='Gastos com Pessoal'!$F$7:$F$106)*(S$1&lt;='Gastos com Pessoal'!$G$7:$G$106)*(IF('Gastos com Pessoal'!$H$7:$H$106&lt;=S$1,('Gastos com Pessoal'!$I$7:$I$106)+1,1))*INDIRECT(CONCATENATE("'Encargos e Benefícios'!",$AL28)))</f>
        <v>0</v>
      </c>
      <c r="T28" s="118">
        <f t="array" aca="1" ref="T28" ca="1">SUM((T$1&gt;='Gastos com Pessoal'!$F$7:$F$106)*(T$1&lt;='Gastos com Pessoal'!$G$7:$G$106)*(IF('Gastos com Pessoal'!$H$7:$H$106&lt;=T$1,('Gastos com Pessoal'!$I$7:$I$106)+1,1))*INDIRECT(CONCATENATE("'Encargos e Benefícios'!",$AL28)))</f>
        <v>0</v>
      </c>
      <c r="U28" s="118">
        <f t="array" aca="1" ref="U28" ca="1">SUM((U$1&gt;='Gastos com Pessoal'!$F$7:$F$106)*(U$1&lt;='Gastos com Pessoal'!$G$7:$G$106)*(IF('Gastos com Pessoal'!$H$7:$H$106&lt;=U$1,('Gastos com Pessoal'!$I$7:$I$106)+1,1))*INDIRECT(CONCATENATE("'Encargos e Benefícios'!",$AL28)))</f>
        <v>0</v>
      </c>
      <c r="V28" s="118">
        <f t="array" aca="1" ref="V28" ca="1">SUM((V$1&gt;='Gastos com Pessoal'!$F$7:$F$106)*(V$1&lt;='Gastos com Pessoal'!$G$7:$G$106)*(IF('Gastos com Pessoal'!$H$7:$H$106&lt;=V$1,('Gastos com Pessoal'!$I$7:$I$106)+1,1))*INDIRECT(CONCATENATE("'Encargos e Benefícios'!",$AL28)))</f>
        <v>0</v>
      </c>
      <c r="W28" s="118">
        <f t="array" aca="1" ref="W28" ca="1">SUM((W$1&gt;='Gastos com Pessoal'!$F$7:$F$106)*(W$1&lt;='Gastos com Pessoal'!$G$7:$G$106)*(IF('Gastos com Pessoal'!$H$7:$H$106&lt;=W$1,('Gastos com Pessoal'!$I$7:$I$106)+1,1))*INDIRECT(CONCATENATE("'Encargos e Benefícios'!",$AL28)))</f>
        <v>0</v>
      </c>
      <c r="X28" s="118">
        <f t="array" aca="1" ref="X28" ca="1">SUM((X$1&gt;='Gastos com Pessoal'!$F$7:$F$106)*(X$1&lt;='Gastos com Pessoal'!$G$7:$G$106)*(IF('Gastos com Pessoal'!$H$7:$H$106&lt;=X$1,('Gastos com Pessoal'!$I$7:$I$106)+1,1))*INDIRECT(CONCATENATE("'Encargos e Benefícios'!",$AL28)))</f>
        <v>0</v>
      </c>
      <c r="Y28" s="118">
        <f t="array" aca="1" ref="Y28" ca="1">SUM((Y$1&gt;='Gastos com Pessoal'!$F$7:$F$106)*(Y$1&lt;='Gastos com Pessoal'!$G$7:$G$106)*(IF('Gastos com Pessoal'!$H$7:$H$106&lt;=Y$1,('Gastos com Pessoal'!$I$7:$I$106)+1,1))*INDIRECT(CONCATENATE("'Encargos e Benefícios'!",$AL28)))</f>
        <v>0</v>
      </c>
      <c r="Z28" s="118">
        <f t="array" aca="1" ref="Z28" ca="1">SUM((Z$1&gt;='Gastos com Pessoal'!$F$7:$F$106)*(Z$1&lt;='Gastos com Pessoal'!$G$7:$G$106)*(IF('Gastos com Pessoal'!$H$7:$H$106&lt;=Z$1,('Gastos com Pessoal'!$I$7:$I$106)+1,1))*INDIRECT(CONCATENATE("'Encargos e Benefícios'!",$AL28)))</f>
        <v>0</v>
      </c>
      <c r="AA28" s="113">
        <f t="shared" ca="1" si="7"/>
        <v>0</v>
      </c>
      <c r="AB28" s="124">
        <f t="shared" ca="1" si="8"/>
        <v>0</v>
      </c>
      <c r="AL28" s="229" t="s">
        <v>326</v>
      </c>
      <c r="AM28" s="229"/>
    </row>
    <row r="29" spans="1:41" s="76" customFormat="1" ht="23.25" customHeight="1">
      <c r="A29" s="374" t="s">
        <v>262</v>
      </c>
      <c r="B29" s="234" t="s">
        <v>21</v>
      </c>
      <c r="C29" s="118">
        <f t="array" aca="1" ref="C29" ca="1">SUM((C$1&gt;='Gastos com Pessoal'!$F$7:$F$106)*(C$1&lt;='Gastos com Pessoal'!$G$7:$G$106)*(IF('Gastos com Pessoal'!$H$7:$H$106&lt;=C$1,('Gastos com Pessoal'!$I$7:$I$106)+1,1))*INDIRECT(CONCATENATE("'Encargos e Benefícios'!",$AL29)))+SUM((C$1&gt;='Gastos com Pessoal'!$F$113:$F$122)*(C$1&lt;='Gastos com Pessoal'!$G$113:$G$122)*(IF('Gastos com Pessoal'!$H$113:$H$122&lt;=C$1,('Gastos com Pessoal'!$I$113:$I$122)+1,1))*INDIRECT(CONCATENATE("'Encargos e Benefícios'!",$AM29)))</f>
        <v>0</v>
      </c>
      <c r="D29" s="118">
        <f t="array" aca="1" ref="D29" ca="1">SUM((D$1&gt;='Gastos com Pessoal'!$F$7:$F$106)*(D$1&lt;='Gastos com Pessoal'!$G$7:$G$106)*(IF('Gastos com Pessoal'!$H$7:$H$106&lt;=D$1,('Gastos com Pessoal'!$I$7:$I$106)+1,1))*INDIRECT(CONCATENATE("'Encargos e Benefícios'!",$AL29)))+SUM((D$1&gt;='Gastos com Pessoal'!$F$113:$F$122)*(D$1&lt;='Gastos com Pessoal'!$G$113:$G$122)*(IF('Gastos com Pessoal'!$H$113:$H$122&lt;=D$1,('Gastos com Pessoal'!$I$113:$I$122)+1,1))*INDIRECT(CONCATENATE("'Encargos e Benefícios'!",$AM29)))</f>
        <v>0</v>
      </c>
      <c r="E29" s="118">
        <f t="array" aca="1" ref="E29" ca="1">SUM((E$1&gt;='Gastos com Pessoal'!$F$7:$F$106)*(E$1&lt;='Gastos com Pessoal'!$G$7:$G$106)*(IF('Gastos com Pessoal'!$H$7:$H$106&lt;=E$1,('Gastos com Pessoal'!$I$7:$I$106)+1,1))*INDIRECT(CONCATENATE("'Encargos e Benefícios'!",$AL29)))+SUM((E$1&gt;='Gastos com Pessoal'!$F$113:$F$122)*(E$1&lt;='Gastos com Pessoal'!$G$113:$G$122)*(IF('Gastos com Pessoal'!$H$113:$H$122&lt;=E$1,('Gastos com Pessoal'!$I$113:$I$122)+1,1))*INDIRECT(CONCATENATE("'Encargos e Benefícios'!",$AM29)))</f>
        <v>0</v>
      </c>
      <c r="F29" s="118">
        <f t="array" aca="1" ref="F29" ca="1">SUM((F$1&gt;='Gastos com Pessoal'!$F$7:$F$106)*(F$1&lt;='Gastos com Pessoal'!$G$7:$G$106)*(IF('Gastos com Pessoal'!$H$7:$H$106&lt;=F$1,('Gastos com Pessoal'!$I$7:$I$106)+1,1))*INDIRECT(CONCATENATE("'Encargos e Benefícios'!",$AL29)))+SUM((F$1&gt;='Gastos com Pessoal'!$F$113:$F$122)*(F$1&lt;='Gastos com Pessoal'!$G$113:$G$122)*(IF('Gastos com Pessoal'!$H$113:$H$122&lt;=F$1,('Gastos com Pessoal'!$I$113:$I$122)+1,1))*INDIRECT(CONCATENATE("'Encargos e Benefícios'!",$AM29)))</f>
        <v>0</v>
      </c>
      <c r="G29" s="118">
        <f t="array" aca="1" ref="G29" ca="1">SUM((G$1&gt;='Gastos com Pessoal'!$F$7:$F$106)*(G$1&lt;='Gastos com Pessoal'!$G$7:$G$106)*(IF('Gastos com Pessoal'!$H$7:$H$106&lt;=G$1,('Gastos com Pessoal'!$I$7:$I$106)+1,1))*INDIRECT(CONCATENATE("'Encargos e Benefícios'!",$AL29)))+SUM((G$1&gt;='Gastos com Pessoal'!$F$113:$F$122)*(G$1&lt;='Gastos com Pessoal'!$G$113:$G$122)*(IF('Gastos com Pessoal'!$H$113:$H$122&lt;=G$1,('Gastos com Pessoal'!$I$113:$I$122)+1,1))*INDIRECT(CONCATENATE("'Encargos e Benefícios'!",$AM29)))</f>
        <v>0</v>
      </c>
      <c r="H29" s="118">
        <f t="array" aca="1" ref="H29" ca="1">SUM((H$1&gt;='Gastos com Pessoal'!$F$7:$F$106)*(H$1&lt;='Gastos com Pessoal'!$G$7:$G$106)*(IF('Gastos com Pessoal'!$H$7:$H$106&lt;=H$1,('Gastos com Pessoal'!$I$7:$I$106)+1,1))*INDIRECT(CONCATENATE("'Encargos e Benefícios'!",$AL29)))+SUM((H$1&gt;='Gastos com Pessoal'!$F$113:$F$122)*(H$1&lt;='Gastos com Pessoal'!$G$113:$G$122)*(IF('Gastos com Pessoal'!$H$113:$H$122&lt;=H$1,('Gastos com Pessoal'!$I$113:$I$122)+1,1))*INDIRECT(CONCATENATE("'Encargos e Benefícios'!",$AM29)))</f>
        <v>0</v>
      </c>
      <c r="I29" s="118">
        <f t="array" aca="1" ref="I29" ca="1">SUM((I$1&gt;='Gastos com Pessoal'!$F$7:$F$106)*(I$1&lt;='Gastos com Pessoal'!$G$7:$G$106)*(IF('Gastos com Pessoal'!$H$7:$H$106&lt;=I$1,('Gastos com Pessoal'!$I$7:$I$106)+1,1))*INDIRECT(CONCATENATE("'Encargos e Benefícios'!",$AL29)))+SUM((I$1&gt;='Gastos com Pessoal'!$F$113:$F$122)*(I$1&lt;='Gastos com Pessoal'!$G$113:$G$122)*(IF('Gastos com Pessoal'!$H$113:$H$122&lt;=I$1,('Gastos com Pessoal'!$I$113:$I$122)+1,1))*INDIRECT(CONCATENATE("'Encargos e Benefícios'!",$AM29)))</f>
        <v>0</v>
      </c>
      <c r="J29" s="118">
        <f t="array" aca="1" ref="J29" ca="1">SUM((J$1&gt;='Gastos com Pessoal'!$F$7:$F$106)*(J$1&lt;='Gastos com Pessoal'!$G$7:$G$106)*(IF('Gastos com Pessoal'!$H$7:$H$106&lt;=J$1,('Gastos com Pessoal'!$I$7:$I$106)+1,1))*INDIRECT(CONCATENATE("'Encargos e Benefícios'!",$AL29)))+SUM((J$1&gt;='Gastos com Pessoal'!$F$113:$F$122)*(J$1&lt;='Gastos com Pessoal'!$G$113:$G$122)*(IF('Gastos com Pessoal'!$H$113:$H$122&lt;=J$1,('Gastos com Pessoal'!$I$113:$I$122)+1,1))*INDIRECT(CONCATENATE("'Encargos e Benefícios'!",$AM29)))</f>
        <v>0</v>
      </c>
      <c r="K29" s="118">
        <f t="array" aca="1" ref="K29" ca="1">SUM((K$1&gt;='Gastos com Pessoal'!$F$7:$F$106)*(K$1&lt;='Gastos com Pessoal'!$G$7:$G$106)*(IF('Gastos com Pessoal'!$H$7:$H$106&lt;=K$1,('Gastos com Pessoal'!$I$7:$I$106)+1,1))*INDIRECT(CONCATENATE("'Encargos e Benefícios'!",$AL29)))+SUM((K$1&gt;='Gastos com Pessoal'!$F$113:$F$122)*(K$1&lt;='Gastos com Pessoal'!$G$113:$G$122)*(IF('Gastos com Pessoal'!$H$113:$H$122&lt;=K$1,('Gastos com Pessoal'!$I$113:$I$122)+1,1))*INDIRECT(CONCATENATE("'Encargos e Benefícios'!",$AM29)))</f>
        <v>0</v>
      </c>
      <c r="L29" s="118">
        <f t="array" aca="1" ref="L29" ca="1">SUM((L$1&gt;='Gastos com Pessoal'!$F$7:$F$106)*(L$1&lt;='Gastos com Pessoal'!$G$7:$G$106)*(IF('Gastos com Pessoal'!$H$7:$H$106&lt;=L$1,('Gastos com Pessoal'!$I$7:$I$106)+1,1))*INDIRECT(CONCATENATE("'Encargos e Benefícios'!",$AL29)))+SUM((L$1&gt;='Gastos com Pessoal'!$F$113:$F$122)*(L$1&lt;='Gastos com Pessoal'!$G$113:$G$122)*(IF('Gastos com Pessoal'!$H$113:$H$122&lt;=L$1,('Gastos com Pessoal'!$I$113:$I$122)+1,1))*INDIRECT(CONCATENATE("'Encargos e Benefícios'!",$AM29)))</f>
        <v>0</v>
      </c>
      <c r="M29" s="118">
        <f t="array" aca="1" ref="M29" ca="1">SUM((M$1&gt;='Gastos com Pessoal'!$F$7:$F$106)*(M$1&lt;='Gastos com Pessoal'!$G$7:$G$106)*(IF('Gastos com Pessoal'!$H$7:$H$106&lt;=M$1,('Gastos com Pessoal'!$I$7:$I$106)+1,1))*INDIRECT(CONCATENATE("'Encargos e Benefícios'!",$AL29)))+SUM((M$1&gt;='Gastos com Pessoal'!$F$113:$F$122)*(M$1&lt;='Gastos com Pessoal'!$G$113:$G$122)*(IF('Gastos com Pessoal'!$H$113:$H$122&lt;=M$1,('Gastos com Pessoal'!$I$113:$I$122)+1,1))*INDIRECT(CONCATENATE("'Encargos e Benefícios'!",$AM29)))</f>
        <v>0</v>
      </c>
      <c r="N29" s="118">
        <f t="array" aca="1" ref="N29" ca="1">SUM((N$1&gt;='Gastos com Pessoal'!$F$7:$F$106)*(N$1&lt;='Gastos com Pessoal'!$G$7:$G$106)*(IF('Gastos com Pessoal'!$H$7:$H$106&lt;=N$1,('Gastos com Pessoal'!$I$7:$I$106)+1,1))*INDIRECT(CONCATENATE("'Encargos e Benefícios'!",$AL29)))+SUM((N$1&gt;='Gastos com Pessoal'!$F$113:$F$122)*(N$1&lt;='Gastos com Pessoal'!$G$113:$G$122)*(IF('Gastos com Pessoal'!$H$113:$H$122&lt;=N$1,('Gastos com Pessoal'!$I$113:$I$122)+1,1))*INDIRECT(CONCATENATE("'Encargos e Benefícios'!",$AM29)))</f>
        <v>0</v>
      </c>
      <c r="O29" s="118">
        <f t="array" aca="1" ref="O29" ca="1">SUM((O$1&gt;='Gastos com Pessoal'!$F$7:$F$106)*(O$1&lt;='Gastos com Pessoal'!$G$7:$G$106)*(IF('Gastos com Pessoal'!$H$7:$H$106&lt;=O$1,('Gastos com Pessoal'!$I$7:$I$106)+1,1))*INDIRECT(CONCATENATE("'Encargos e Benefícios'!",$AL29)))+SUM((O$1&gt;='Gastos com Pessoal'!$F$113:$F$122)*(O$1&lt;='Gastos com Pessoal'!$G$113:$G$122)*(IF('Gastos com Pessoal'!$H$113:$H$122&lt;=O$1,('Gastos com Pessoal'!$I$113:$I$122)+1,1))*INDIRECT(CONCATENATE("'Encargos e Benefícios'!",$AM29)))</f>
        <v>0</v>
      </c>
      <c r="P29" s="118">
        <f t="array" aca="1" ref="P29" ca="1">SUM((P$1&gt;='Gastos com Pessoal'!$F$7:$F$106)*(P$1&lt;='Gastos com Pessoal'!$G$7:$G$106)*(IF('Gastos com Pessoal'!$H$7:$H$106&lt;=P$1,('Gastos com Pessoal'!$I$7:$I$106)+1,1))*INDIRECT(CONCATENATE("'Encargos e Benefícios'!",$AL29)))+SUM((P$1&gt;='Gastos com Pessoal'!$F$113:$F$122)*(P$1&lt;='Gastos com Pessoal'!$G$113:$G$122)*(IF('Gastos com Pessoal'!$H$113:$H$122&lt;=P$1,('Gastos com Pessoal'!$I$113:$I$122)+1,1))*INDIRECT(CONCATENATE("'Encargos e Benefícios'!",$AM29)))</f>
        <v>0</v>
      </c>
      <c r="Q29" s="118">
        <f t="array" aca="1" ref="Q29" ca="1">SUM((Q$1&gt;='Gastos com Pessoal'!$F$7:$F$106)*(Q$1&lt;='Gastos com Pessoal'!$G$7:$G$106)*(IF('Gastos com Pessoal'!$H$7:$H$106&lt;=Q$1,('Gastos com Pessoal'!$I$7:$I$106)+1,1))*INDIRECT(CONCATENATE("'Encargos e Benefícios'!",$AL29)))+SUM((Q$1&gt;='Gastos com Pessoal'!$F$113:$F$122)*(Q$1&lt;='Gastos com Pessoal'!$G$113:$G$122)*(IF('Gastos com Pessoal'!$H$113:$H$122&lt;=Q$1,('Gastos com Pessoal'!$I$113:$I$122)+1,1))*INDIRECT(CONCATENATE("'Encargos e Benefícios'!",$AM29)))</f>
        <v>0</v>
      </c>
      <c r="R29" s="118">
        <f t="array" aca="1" ref="R29" ca="1">SUM((R$1&gt;='Gastos com Pessoal'!$F$7:$F$106)*(R$1&lt;='Gastos com Pessoal'!$G$7:$G$106)*(IF('Gastos com Pessoal'!$H$7:$H$106&lt;=R$1,('Gastos com Pessoal'!$I$7:$I$106)+1,1))*INDIRECT(CONCATENATE("'Encargos e Benefícios'!",$AL29)))+SUM((R$1&gt;='Gastos com Pessoal'!$F$113:$F$122)*(R$1&lt;='Gastos com Pessoal'!$G$113:$G$122)*(IF('Gastos com Pessoal'!$H$113:$H$122&lt;=R$1,('Gastos com Pessoal'!$I$113:$I$122)+1,1))*INDIRECT(CONCATENATE("'Encargos e Benefícios'!",$AM29)))</f>
        <v>0</v>
      </c>
      <c r="S29" s="118">
        <f t="array" aca="1" ref="S29" ca="1">SUM((S$1&gt;='Gastos com Pessoal'!$F$7:$F$106)*(S$1&lt;='Gastos com Pessoal'!$G$7:$G$106)*(IF('Gastos com Pessoal'!$H$7:$H$106&lt;=S$1,('Gastos com Pessoal'!$I$7:$I$106)+1,1))*INDIRECT(CONCATENATE("'Encargos e Benefícios'!",$AL29)))+SUM((S$1&gt;='Gastos com Pessoal'!$F$113:$F$122)*(S$1&lt;='Gastos com Pessoal'!$G$113:$G$122)*(IF('Gastos com Pessoal'!$H$113:$H$122&lt;=S$1,('Gastos com Pessoal'!$I$113:$I$122)+1,1))*INDIRECT(CONCATENATE("'Encargos e Benefícios'!",$AM29)))</f>
        <v>0</v>
      </c>
      <c r="T29" s="118">
        <f t="array" aca="1" ref="T29" ca="1">SUM((T$1&gt;='Gastos com Pessoal'!$F$7:$F$106)*(T$1&lt;='Gastos com Pessoal'!$G$7:$G$106)*(IF('Gastos com Pessoal'!$H$7:$H$106&lt;=T$1,('Gastos com Pessoal'!$I$7:$I$106)+1,1))*INDIRECT(CONCATENATE("'Encargos e Benefícios'!",$AL29)))+SUM((T$1&gt;='Gastos com Pessoal'!$F$113:$F$122)*(T$1&lt;='Gastos com Pessoal'!$G$113:$G$122)*(IF('Gastos com Pessoal'!$H$113:$H$122&lt;=T$1,('Gastos com Pessoal'!$I$113:$I$122)+1,1))*INDIRECT(CONCATENATE("'Encargos e Benefícios'!",$AM29)))</f>
        <v>0</v>
      </c>
      <c r="U29" s="118">
        <f t="array" aca="1" ref="U29" ca="1">SUM((U$1&gt;='Gastos com Pessoal'!$F$7:$F$106)*(U$1&lt;='Gastos com Pessoal'!$G$7:$G$106)*(IF('Gastos com Pessoal'!$H$7:$H$106&lt;=U$1,('Gastos com Pessoal'!$I$7:$I$106)+1,1))*INDIRECT(CONCATENATE("'Encargos e Benefícios'!",$AL29)))+SUM((U$1&gt;='Gastos com Pessoal'!$F$113:$F$122)*(U$1&lt;='Gastos com Pessoal'!$G$113:$G$122)*(IF('Gastos com Pessoal'!$H$113:$H$122&lt;=U$1,('Gastos com Pessoal'!$I$113:$I$122)+1,1))*INDIRECT(CONCATENATE("'Encargos e Benefícios'!",$AM29)))</f>
        <v>0</v>
      </c>
      <c r="V29" s="118">
        <f t="array" aca="1" ref="V29" ca="1">SUM((V$1&gt;='Gastos com Pessoal'!$F$7:$F$106)*(V$1&lt;='Gastos com Pessoal'!$G$7:$G$106)*(IF('Gastos com Pessoal'!$H$7:$H$106&lt;=V$1,('Gastos com Pessoal'!$I$7:$I$106)+1,1))*INDIRECT(CONCATENATE("'Encargos e Benefícios'!",$AL29)))+SUM((V$1&gt;='Gastos com Pessoal'!$F$113:$F$122)*(V$1&lt;='Gastos com Pessoal'!$G$113:$G$122)*(IF('Gastos com Pessoal'!$H$113:$H$122&lt;=V$1,('Gastos com Pessoal'!$I$113:$I$122)+1,1))*INDIRECT(CONCATENATE("'Encargos e Benefícios'!",$AM29)))</f>
        <v>0</v>
      </c>
      <c r="W29" s="118">
        <f t="array" aca="1" ref="W29" ca="1">SUM((W$1&gt;='Gastos com Pessoal'!$F$7:$F$106)*(W$1&lt;='Gastos com Pessoal'!$G$7:$G$106)*(IF('Gastos com Pessoal'!$H$7:$H$106&lt;=W$1,('Gastos com Pessoal'!$I$7:$I$106)+1,1))*INDIRECT(CONCATENATE("'Encargos e Benefícios'!",$AL29)))+SUM((W$1&gt;='Gastos com Pessoal'!$F$113:$F$122)*(W$1&lt;='Gastos com Pessoal'!$G$113:$G$122)*(IF('Gastos com Pessoal'!$H$113:$H$122&lt;=W$1,('Gastos com Pessoal'!$I$113:$I$122)+1,1))*INDIRECT(CONCATENATE("'Encargos e Benefícios'!",$AM29)))</f>
        <v>0</v>
      </c>
      <c r="X29" s="118">
        <f t="array" aca="1" ref="X29" ca="1">SUM((X$1&gt;='Gastos com Pessoal'!$F$7:$F$106)*(X$1&lt;='Gastos com Pessoal'!$G$7:$G$106)*(IF('Gastos com Pessoal'!$H$7:$H$106&lt;=X$1,('Gastos com Pessoal'!$I$7:$I$106)+1,1))*INDIRECT(CONCATENATE("'Encargos e Benefícios'!",$AL29)))+SUM((X$1&gt;='Gastos com Pessoal'!$F$113:$F$122)*(X$1&lt;='Gastos com Pessoal'!$G$113:$G$122)*(IF('Gastos com Pessoal'!$H$113:$H$122&lt;=X$1,('Gastos com Pessoal'!$I$113:$I$122)+1,1))*INDIRECT(CONCATENATE("'Encargos e Benefícios'!",$AM29)))</f>
        <v>0</v>
      </c>
      <c r="Y29" s="118">
        <f t="array" aca="1" ref="Y29" ca="1">SUM((Y$1&gt;='Gastos com Pessoal'!$F$7:$F$106)*(Y$1&lt;='Gastos com Pessoal'!$G$7:$G$106)*(IF('Gastos com Pessoal'!$H$7:$H$106&lt;=Y$1,('Gastos com Pessoal'!$I$7:$I$106)+1,1))*INDIRECT(CONCATENATE("'Encargos e Benefícios'!",$AL29)))+SUM((Y$1&gt;='Gastos com Pessoal'!$F$113:$F$122)*(Y$1&lt;='Gastos com Pessoal'!$G$113:$G$122)*(IF('Gastos com Pessoal'!$H$113:$H$122&lt;=Y$1,('Gastos com Pessoal'!$I$113:$I$122)+1,1))*INDIRECT(CONCATENATE("'Encargos e Benefícios'!",$AM29)))</f>
        <v>0</v>
      </c>
      <c r="Z29" s="118">
        <f t="array" aca="1" ref="Z29" ca="1">SUM((Z$1&gt;='Gastos com Pessoal'!$F$7:$F$106)*(Z$1&lt;='Gastos com Pessoal'!$G$7:$G$106)*(IF('Gastos com Pessoal'!$H$7:$H$106&lt;=Z$1,('Gastos com Pessoal'!$I$7:$I$106)+1,1))*INDIRECT(CONCATENATE("'Encargos e Benefícios'!",$AL29)))+SUM((Z$1&gt;='Gastos com Pessoal'!$F$113:$F$122)*(Z$1&lt;='Gastos com Pessoal'!$G$113:$G$122)*(IF('Gastos com Pessoal'!$H$113:$H$122&lt;=Z$1,('Gastos com Pessoal'!$I$113:$I$122)+1,1))*INDIRECT(CONCATENATE("'Encargos e Benefícios'!",$AM29)))</f>
        <v>0</v>
      </c>
      <c r="AA29" s="113">
        <f t="shared" ca="1" si="7"/>
        <v>0</v>
      </c>
      <c r="AB29" s="124">
        <f t="shared" ca="1" si="8"/>
        <v>0</v>
      </c>
      <c r="AL29" s="229" t="s">
        <v>327</v>
      </c>
      <c r="AM29" s="229" t="s">
        <v>336</v>
      </c>
    </row>
    <row r="30" spans="1:41" s="76" customFormat="1" ht="23.25" customHeight="1">
      <c r="A30" s="374" t="s">
        <v>263</v>
      </c>
      <c r="B30" s="234" t="s">
        <v>277</v>
      </c>
      <c r="C30" s="118">
        <f t="array" aca="1" ref="C30" ca="1">SUM((C$1&gt;='Gastos com Pessoal'!$F$7:$F$106)*(C$1&lt;='Gastos com Pessoal'!$G$7:$G$106)*(IF('Gastos com Pessoal'!$H$7:$H$106&lt;=C$1,('Gastos com Pessoal'!$I$7:$I$106)+1,1))*INDIRECT(CONCATENATE("'Encargos e Benefícios'!",$AL30)))</f>
        <v>0</v>
      </c>
      <c r="D30" s="118">
        <f t="array" aca="1" ref="D30" ca="1">SUM((D$1&gt;='Gastos com Pessoal'!$F$7:$F$106)*(D$1&lt;='Gastos com Pessoal'!$G$7:$G$106)*(IF('Gastos com Pessoal'!$H$7:$H$106&lt;=D$1,('Gastos com Pessoal'!$I$7:$I$106)+1,1))*INDIRECT(CONCATENATE("'Encargos e Benefícios'!",$AL30)))</f>
        <v>0</v>
      </c>
      <c r="E30" s="118">
        <f t="array" aca="1" ref="E30" ca="1">SUM((E$1&gt;='Gastos com Pessoal'!$F$7:$F$106)*(E$1&lt;='Gastos com Pessoal'!$G$7:$G$106)*(IF('Gastos com Pessoal'!$H$7:$H$106&lt;=E$1,('Gastos com Pessoal'!$I$7:$I$106)+1,1))*INDIRECT(CONCATENATE("'Encargos e Benefícios'!",$AL30)))</f>
        <v>0</v>
      </c>
      <c r="F30" s="118">
        <f t="array" aca="1" ref="F30" ca="1">SUM((F$1&gt;='Gastos com Pessoal'!$F$7:$F$106)*(F$1&lt;='Gastos com Pessoal'!$G$7:$G$106)*(IF('Gastos com Pessoal'!$H$7:$H$106&lt;=F$1,('Gastos com Pessoal'!$I$7:$I$106)+1,1))*INDIRECT(CONCATENATE("'Encargos e Benefícios'!",$AL30)))</f>
        <v>0</v>
      </c>
      <c r="G30" s="118">
        <f t="array" aca="1" ref="G30" ca="1">SUM((G$1&gt;='Gastos com Pessoal'!$F$7:$F$106)*(G$1&lt;='Gastos com Pessoal'!$G$7:$G$106)*(IF('Gastos com Pessoal'!$H$7:$H$106&lt;=G$1,('Gastos com Pessoal'!$I$7:$I$106)+1,1))*INDIRECT(CONCATENATE("'Encargos e Benefícios'!",$AL30)))</f>
        <v>0</v>
      </c>
      <c r="H30" s="118">
        <f t="array" aca="1" ref="H30" ca="1">SUM((H$1&gt;='Gastos com Pessoal'!$F$7:$F$106)*(H$1&lt;='Gastos com Pessoal'!$G$7:$G$106)*(IF('Gastos com Pessoal'!$H$7:$H$106&lt;=H$1,('Gastos com Pessoal'!$I$7:$I$106)+1,1))*INDIRECT(CONCATENATE("'Encargos e Benefícios'!",$AL30)))</f>
        <v>0</v>
      </c>
      <c r="I30" s="118">
        <f t="array" aca="1" ref="I30" ca="1">SUM((I$1&gt;='Gastos com Pessoal'!$F$7:$F$106)*(I$1&lt;='Gastos com Pessoal'!$G$7:$G$106)*(IF('Gastos com Pessoal'!$H$7:$H$106&lt;=I$1,('Gastos com Pessoal'!$I$7:$I$106)+1,1))*INDIRECT(CONCATENATE("'Encargos e Benefícios'!",$AL30)))</f>
        <v>0</v>
      </c>
      <c r="J30" s="118">
        <f t="array" aca="1" ref="J30" ca="1">SUM((J$1&gt;='Gastos com Pessoal'!$F$7:$F$106)*(J$1&lt;='Gastos com Pessoal'!$G$7:$G$106)*(IF('Gastos com Pessoal'!$H$7:$H$106&lt;=J$1,('Gastos com Pessoal'!$I$7:$I$106)+1,1))*INDIRECT(CONCATENATE("'Encargos e Benefícios'!",$AL30)))</f>
        <v>0</v>
      </c>
      <c r="K30" s="118">
        <f t="array" aca="1" ref="K30" ca="1">SUM((K$1&gt;='Gastos com Pessoal'!$F$7:$F$106)*(K$1&lt;='Gastos com Pessoal'!$G$7:$G$106)*(IF('Gastos com Pessoal'!$H$7:$H$106&lt;=K$1,('Gastos com Pessoal'!$I$7:$I$106)+1,1))*INDIRECT(CONCATENATE("'Encargos e Benefícios'!",$AL30)))</f>
        <v>0</v>
      </c>
      <c r="L30" s="118">
        <f t="array" aca="1" ref="L30" ca="1">SUM((L$1&gt;='Gastos com Pessoal'!$F$7:$F$106)*(L$1&lt;='Gastos com Pessoal'!$G$7:$G$106)*(IF('Gastos com Pessoal'!$H$7:$H$106&lt;=L$1,('Gastos com Pessoal'!$I$7:$I$106)+1,1))*INDIRECT(CONCATENATE("'Encargos e Benefícios'!",$AL30)))</f>
        <v>0</v>
      </c>
      <c r="M30" s="118">
        <f t="array" aca="1" ref="M30" ca="1">SUM((M$1&gt;='Gastos com Pessoal'!$F$7:$F$106)*(M$1&lt;='Gastos com Pessoal'!$G$7:$G$106)*(IF('Gastos com Pessoal'!$H$7:$H$106&lt;=M$1,('Gastos com Pessoal'!$I$7:$I$106)+1,1))*INDIRECT(CONCATENATE("'Encargos e Benefícios'!",$AL30)))</f>
        <v>0</v>
      </c>
      <c r="N30" s="118">
        <f t="array" aca="1" ref="N30" ca="1">SUM((N$1&gt;='Gastos com Pessoal'!$F$7:$F$106)*(N$1&lt;='Gastos com Pessoal'!$G$7:$G$106)*(IF('Gastos com Pessoal'!$H$7:$H$106&lt;=N$1,('Gastos com Pessoal'!$I$7:$I$106)+1,1))*INDIRECT(CONCATENATE("'Encargos e Benefícios'!",$AL30)))</f>
        <v>0</v>
      </c>
      <c r="O30" s="118">
        <f t="array" aca="1" ref="O30" ca="1">SUM((O$1&gt;='Gastos com Pessoal'!$F$7:$F$106)*(O$1&lt;='Gastos com Pessoal'!$G$7:$G$106)*(IF('Gastos com Pessoal'!$H$7:$H$106&lt;=O$1,('Gastos com Pessoal'!$I$7:$I$106)+1,1))*INDIRECT(CONCATENATE("'Encargos e Benefícios'!",$AL30)))</f>
        <v>0</v>
      </c>
      <c r="P30" s="118">
        <f t="array" aca="1" ref="P30" ca="1">SUM((P$1&gt;='Gastos com Pessoal'!$F$7:$F$106)*(P$1&lt;='Gastos com Pessoal'!$G$7:$G$106)*(IF('Gastos com Pessoal'!$H$7:$H$106&lt;=P$1,('Gastos com Pessoal'!$I$7:$I$106)+1,1))*INDIRECT(CONCATENATE("'Encargos e Benefícios'!",$AL30)))</f>
        <v>0</v>
      </c>
      <c r="Q30" s="118">
        <f t="array" aca="1" ref="Q30" ca="1">SUM((Q$1&gt;='Gastos com Pessoal'!$F$7:$F$106)*(Q$1&lt;='Gastos com Pessoal'!$G$7:$G$106)*(IF('Gastos com Pessoal'!$H$7:$H$106&lt;=Q$1,('Gastos com Pessoal'!$I$7:$I$106)+1,1))*INDIRECT(CONCATENATE("'Encargos e Benefícios'!",$AL30)))</f>
        <v>0</v>
      </c>
      <c r="R30" s="118">
        <f t="array" aca="1" ref="R30" ca="1">SUM((R$1&gt;='Gastos com Pessoal'!$F$7:$F$106)*(R$1&lt;='Gastos com Pessoal'!$G$7:$G$106)*(IF('Gastos com Pessoal'!$H$7:$H$106&lt;=R$1,('Gastos com Pessoal'!$I$7:$I$106)+1,1))*INDIRECT(CONCATENATE("'Encargos e Benefícios'!",$AL30)))</f>
        <v>0</v>
      </c>
      <c r="S30" s="118">
        <f t="array" aca="1" ref="S30" ca="1">SUM((S$1&gt;='Gastos com Pessoal'!$F$7:$F$106)*(S$1&lt;='Gastos com Pessoal'!$G$7:$G$106)*(IF('Gastos com Pessoal'!$H$7:$H$106&lt;=S$1,('Gastos com Pessoal'!$I$7:$I$106)+1,1))*INDIRECT(CONCATENATE("'Encargos e Benefícios'!",$AL30)))</f>
        <v>0</v>
      </c>
      <c r="T30" s="118">
        <f t="array" aca="1" ref="T30" ca="1">SUM((T$1&gt;='Gastos com Pessoal'!$F$7:$F$106)*(T$1&lt;='Gastos com Pessoal'!$G$7:$G$106)*(IF('Gastos com Pessoal'!$H$7:$H$106&lt;=T$1,('Gastos com Pessoal'!$I$7:$I$106)+1,1))*INDIRECT(CONCATENATE("'Encargos e Benefícios'!",$AL30)))</f>
        <v>0</v>
      </c>
      <c r="U30" s="118">
        <f t="array" aca="1" ref="U30" ca="1">SUM((U$1&gt;='Gastos com Pessoal'!$F$7:$F$106)*(U$1&lt;='Gastos com Pessoal'!$G$7:$G$106)*(IF('Gastos com Pessoal'!$H$7:$H$106&lt;=U$1,('Gastos com Pessoal'!$I$7:$I$106)+1,1))*INDIRECT(CONCATENATE("'Encargos e Benefícios'!",$AL30)))</f>
        <v>0</v>
      </c>
      <c r="V30" s="118">
        <f t="array" aca="1" ref="V30" ca="1">SUM((V$1&gt;='Gastos com Pessoal'!$F$7:$F$106)*(V$1&lt;='Gastos com Pessoal'!$G$7:$G$106)*(IF('Gastos com Pessoal'!$H$7:$H$106&lt;=V$1,('Gastos com Pessoal'!$I$7:$I$106)+1,1))*INDIRECT(CONCATENATE("'Encargos e Benefícios'!",$AL30)))</f>
        <v>0</v>
      </c>
      <c r="W30" s="118">
        <f t="array" aca="1" ref="W30" ca="1">SUM((W$1&gt;='Gastos com Pessoal'!$F$7:$F$106)*(W$1&lt;='Gastos com Pessoal'!$G$7:$G$106)*(IF('Gastos com Pessoal'!$H$7:$H$106&lt;=W$1,('Gastos com Pessoal'!$I$7:$I$106)+1,1))*INDIRECT(CONCATENATE("'Encargos e Benefícios'!",$AL30)))</f>
        <v>0</v>
      </c>
      <c r="X30" s="118">
        <f t="array" aca="1" ref="X30" ca="1">SUM((X$1&gt;='Gastos com Pessoal'!$F$7:$F$106)*(X$1&lt;='Gastos com Pessoal'!$G$7:$G$106)*(IF('Gastos com Pessoal'!$H$7:$H$106&lt;=X$1,('Gastos com Pessoal'!$I$7:$I$106)+1,1))*INDIRECT(CONCATENATE("'Encargos e Benefícios'!",$AL30)))</f>
        <v>0</v>
      </c>
      <c r="Y30" s="118">
        <f t="array" aca="1" ref="Y30" ca="1">SUM((Y$1&gt;='Gastos com Pessoal'!$F$7:$F$106)*(Y$1&lt;='Gastos com Pessoal'!$G$7:$G$106)*(IF('Gastos com Pessoal'!$H$7:$H$106&lt;=Y$1,('Gastos com Pessoal'!$I$7:$I$106)+1,1))*INDIRECT(CONCATENATE("'Encargos e Benefícios'!",$AL30)))</f>
        <v>0</v>
      </c>
      <c r="Z30" s="118">
        <f t="array" aca="1" ref="Z30" ca="1">SUM((Z$1&gt;='Gastos com Pessoal'!$F$7:$F$106)*(Z$1&lt;='Gastos com Pessoal'!$G$7:$G$106)*(IF('Gastos com Pessoal'!$H$7:$H$106&lt;=Z$1,('Gastos com Pessoal'!$I$7:$I$106)+1,1))*INDIRECT(CONCATENATE("'Encargos e Benefícios'!",$AL30)))</f>
        <v>0</v>
      </c>
      <c r="AA30" s="113">
        <f t="shared" ca="1" si="7"/>
        <v>0</v>
      </c>
      <c r="AB30" s="124">
        <f t="shared" ca="1" si="8"/>
        <v>0</v>
      </c>
      <c r="AL30" s="229" t="s">
        <v>328</v>
      </c>
      <c r="AM30" s="229"/>
    </row>
    <row r="31" spans="1:41" s="76" customFormat="1" ht="23.25" customHeight="1">
      <c r="A31" s="374" t="s">
        <v>264</v>
      </c>
      <c r="B31" s="234" t="s">
        <v>292</v>
      </c>
      <c r="C31" s="118">
        <f t="array" aca="1" ref="C31" ca="1">SUM((C$1&gt;='Gastos com Pessoal'!$F$7:$F$106)*(C$1&lt;='Gastos com Pessoal'!$G$7:$G$106)*(IF('Gastos com Pessoal'!$H$7:$H$106&lt;=C$1,('Gastos com Pessoal'!$I$7:$I$106)+1,1))*INDIRECT(CONCATENATE("'Encargos e Benefícios'!",$AL31)))</f>
        <v>0</v>
      </c>
      <c r="D31" s="118">
        <f t="array" aca="1" ref="D31" ca="1">SUM((D$1&gt;='Gastos com Pessoal'!$F$7:$F$106)*(D$1&lt;='Gastos com Pessoal'!$G$7:$G$106)*(IF('Gastos com Pessoal'!$H$7:$H$106&lt;=D$1,('Gastos com Pessoal'!$I$7:$I$106)+1,1))*INDIRECT(CONCATENATE("'Encargos e Benefícios'!",$AL31)))</f>
        <v>0</v>
      </c>
      <c r="E31" s="118">
        <f t="array" aca="1" ref="E31" ca="1">SUM((E$1&gt;='Gastos com Pessoal'!$F$7:$F$106)*(E$1&lt;='Gastos com Pessoal'!$G$7:$G$106)*(IF('Gastos com Pessoal'!$H$7:$H$106&lt;=E$1,('Gastos com Pessoal'!$I$7:$I$106)+1,1))*INDIRECT(CONCATENATE("'Encargos e Benefícios'!",$AL31)))</f>
        <v>0</v>
      </c>
      <c r="F31" s="118">
        <f t="array" aca="1" ref="F31" ca="1">SUM((F$1&gt;='Gastos com Pessoal'!$F$7:$F$106)*(F$1&lt;='Gastos com Pessoal'!$G$7:$G$106)*(IF('Gastos com Pessoal'!$H$7:$H$106&lt;=F$1,('Gastos com Pessoal'!$I$7:$I$106)+1,1))*INDIRECT(CONCATENATE("'Encargos e Benefícios'!",$AL31)))</f>
        <v>0</v>
      </c>
      <c r="G31" s="118">
        <f t="array" aca="1" ref="G31" ca="1">SUM((G$1&gt;='Gastos com Pessoal'!$F$7:$F$106)*(G$1&lt;='Gastos com Pessoal'!$G$7:$G$106)*(IF('Gastos com Pessoal'!$H$7:$H$106&lt;=G$1,('Gastos com Pessoal'!$I$7:$I$106)+1,1))*INDIRECT(CONCATENATE("'Encargos e Benefícios'!",$AL31)))</f>
        <v>0</v>
      </c>
      <c r="H31" s="118">
        <f t="array" aca="1" ref="H31" ca="1">SUM((H$1&gt;='Gastos com Pessoal'!$F$7:$F$106)*(H$1&lt;='Gastos com Pessoal'!$G$7:$G$106)*(IF('Gastos com Pessoal'!$H$7:$H$106&lt;=H$1,('Gastos com Pessoal'!$I$7:$I$106)+1,1))*INDIRECT(CONCATENATE("'Encargos e Benefícios'!",$AL31)))</f>
        <v>0</v>
      </c>
      <c r="I31" s="118">
        <f t="array" aca="1" ref="I31" ca="1">SUM((I$1&gt;='Gastos com Pessoal'!$F$7:$F$106)*(I$1&lt;='Gastos com Pessoal'!$G$7:$G$106)*(IF('Gastos com Pessoal'!$H$7:$H$106&lt;=I$1,('Gastos com Pessoal'!$I$7:$I$106)+1,1))*INDIRECT(CONCATENATE("'Encargos e Benefícios'!",$AL31)))</f>
        <v>0</v>
      </c>
      <c r="J31" s="118">
        <f t="array" aca="1" ref="J31" ca="1">SUM((J$1&gt;='Gastos com Pessoal'!$F$7:$F$106)*(J$1&lt;='Gastos com Pessoal'!$G$7:$G$106)*(IF('Gastos com Pessoal'!$H$7:$H$106&lt;=J$1,('Gastos com Pessoal'!$I$7:$I$106)+1,1))*INDIRECT(CONCATENATE("'Encargos e Benefícios'!",$AL31)))</f>
        <v>0</v>
      </c>
      <c r="K31" s="118">
        <f t="array" aca="1" ref="K31" ca="1">SUM((K$1&gt;='Gastos com Pessoal'!$F$7:$F$106)*(K$1&lt;='Gastos com Pessoal'!$G$7:$G$106)*(IF('Gastos com Pessoal'!$H$7:$H$106&lt;=K$1,('Gastos com Pessoal'!$I$7:$I$106)+1,1))*INDIRECT(CONCATENATE("'Encargos e Benefícios'!",$AL31)))</f>
        <v>0</v>
      </c>
      <c r="L31" s="118">
        <f t="array" aca="1" ref="L31" ca="1">SUM((L$1&gt;='Gastos com Pessoal'!$F$7:$F$106)*(L$1&lt;='Gastos com Pessoal'!$G$7:$G$106)*(IF('Gastos com Pessoal'!$H$7:$H$106&lt;=L$1,('Gastos com Pessoal'!$I$7:$I$106)+1,1))*INDIRECT(CONCATENATE("'Encargos e Benefícios'!",$AL31)))</f>
        <v>0</v>
      </c>
      <c r="M31" s="118">
        <f t="array" aca="1" ref="M31" ca="1">SUM((M$1&gt;='Gastos com Pessoal'!$F$7:$F$106)*(M$1&lt;='Gastos com Pessoal'!$G$7:$G$106)*(IF('Gastos com Pessoal'!$H$7:$H$106&lt;=M$1,('Gastos com Pessoal'!$I$7:$I$106)+1,1))*INDIRECT(CONCATENATE("'Encargos e Benefícios'!",$AL31)))</f>
        <v>0</v>
      </c>
      <c r="N31" s="118">
        <f t="array" aca="1" ref="N31" ca="1">SUM((N$1&gt;='Gastos com Pessoal'!$F$7:$F$106)*(N$1&lt;='Gastos com Pessoal'!$G$7:$G$106)*(IF('Gastos com Pessoal'!$H$7:$H$106&lt;=N$1,('Gastos com Pessoal'!$I$7:$I$106)+1,1))*INDIRECT(CONCATENATE("'Encargos e Benefícios'!",$AL31)))</f>
        <v>0</v>
      </c>
      <c r="O31" s="118">
        <f t="array" aca="1" ref="O31" ca="1">SUM((O$1&gt;='Gastos com Pessoal'!$F$7:$F$106)*(O$1&lt;='Gastos com Pessoal'!$G$7:$G$106)*(IF('Gastos com Pessoal'!$H$7:$H$106&lt;=O$1,('Gastos com Pessoal'!$I$7:$I$106)+1,1))*INDIRECT(CONCATENATE("'Encargos e Benefícios'!",$AL31)))</f>
        <v>0</v>
      </c>
      <c r="P31" s="118">
        <f t="array" aca="1" ref="P31" ca="1">SUM((P$1&gt;='Gastos com Pessoal'!$F$7:$F$106)*(P$1&lt;='Gastos com Pessoal'!$G$7:$G$106)*(IF('Gastos com Pessoal'!$H$7:$H$106&lt;=P$1,('Gastos com Pessoal'!$I$7:$I$106)+1,1))*INDIRECT(CONCATENATE("'Encargos e Benefícios'!",$AL31)))</f>
        <v>0</v>
      </c>
      <c r="Q31" s="118">
        <f t="array" aca="1" ref="Q31" ca="1">SUM((Q$1&gt;='Gastos com Pessoal'!$F$7:$F$106)*(Q$1&lt;='Gastos com Pessoal'!$G$7:$G$106)*(IF('Gastos com Pessoal'!$H$7:$H$106&lt;=Q$1,('Gastos com Pessoal'!$I$7:$I$106)+1,1))*INDIRECT(CONCATENATE("'Encargos e Benefícios'!",$AL31)))</f>
        <v>0</v>
      </c>
      <c r="R31" s="118">
        <f t="array" aca="1" ref="R31" ca="1">SUM((R$1&gt;='Gastos com Pessoal'!$F$7:$F$106)*(R$1&lt;='Gastos com Pessoal'!$G$7:$G$106)*(IF('Gastos com Pessoal'!$H$7:$H$106&lt;=R$1,('Gastos com Pessoal'!$I$7:$I$106)+1,1))*INDIRECT(CONCATENATE("'Encargos e Benefícios'!",$AL31)))</f>
        <v>0</v>
      </c>
      <c r="S31" s="118">
        <f t="array" aca="1" ref="S31" ca="1">SUM((S$1&gt;='Gastos com Pessoal'!$F$7:$F$106)*(S$1&lt;='Gastos com Pessoal'!$G$7:$G$106)*(IF('Gastos com Pessoal'!$H$7:$H$106&lt;=S$1,('Gastos com Pessoal'!$I$7:$I$106)+1,1))*INDIRECT(CONCATENATE("'Encargos e Benefícios'!",$AL31)))</f>
        <v>0</v>
      </c>
      <c r="T31" s="118">
        <f t="array" aca="1" ref="T31" ca="1">SUM((T$1&gt;='Gastos com Pessoal'!$F$7:$F$106)*(T$1&lt;='Gastos com Pessoal'!$G$7:$G$106)*(IF('Gastos com Pessoal'!$H$7:$H$106&lt;=T$1,('Gastos com Pessoal'!$I$7:$I$106)+1,1))*INDIRECT(CONCATENATE("'Encargos e Benefícios'!",$AL31)))</f>
        <v>0</v>
      </c>
      <c r="U31" s="118">
        <f t="array" aca="1" ref="U31" ca="1">SUM((U$1&gt;='Gastos com Pessoal'!$F$7:$F$106)*(U$1&lt;='Gastos com Pessoal'!$G$7:$G$106)*(IF('Gastos com Pessoal'!$H$7:$H$106&lt;=U$1,('Gastos com Pessoal'!$I$7:$I$106)+1,1))*INDIRECT(CONCATENATE("'Encargos e Benefícios'!",$AL31)))</f>
        <v>0</v>
      </c>
      <c r="V31" s="118">
        <f t="array" aca="1" ref="V31" ca="1">SUM((V$1&gt;='Gastos com Pessoal'!$F$7:$F$106)*(V$1&lt;='Gastos com Pessoal'!$G$7:$G$106)*(IF('Gastos com Pessoal'!$H$7:$H$106&lt;=V$1,('Gastos com Pessoal'!$I$7:$I$106)+1,1))*INDIRECT(CONCATENATE("'Encargos e Benefícios'!",$AL31)))</f>
        <v>0</v>
      </c>
      <c r="W31" s="118">
        <f t="array" aca="1" ref="W31" ca="1">SUM((W$1&gt;='Gastos com Pessoal'!$F$7:$F$106)*(W$1&lt;='Gastos com Pessoal'!$G$7:$G$106)*(IF('Gastos com Pessoal'!$H$7:$H$106&lt;=W$1,('Gastos com Pessoal'!$I$7:$I$106)+1,1))*INDIRECT(CONCATENATE("'Encargos e Benefícios'!",$AL31)))</f>
        <v>0</v>
      </c>
      <c r="X31" s="118">
        <f t="array" aca="1" ref="X31" ca="1">SUM((X$1&gt;='Gastos com Pessoal'!$F$7:$F$106)*(X$1&lt;='Gastos com Pessoal'!$G$7:$G$106)*(IF('Gastos com Pessoal'!$H$7:$H$106&lt;=X$1,('Gastos com Pessoal'!$I$7:$I$106)+1,1))*INDIRECT(CONCATENATE("'Encargos e Benefícios'!",$AL31)))</f>
        <v>0</v>
      </c>
      <c r="Y31" s="118">
        <f t="array" aca="1" ref="Y31" ca="1">SUM((Y$1&gt;='Gastos com Pessoal'!$F$7:$F$106)*(Y$1&lt;='Gastos com Pessoal'!$G$7:$G$106)*(IF('Gastos com Pessoal'!$H$7:$H$106&lt;=Y$1,('Gastos com Pessoal'!$I$7:$I$106)+1,1))*INDIRECT(CONCATENATE("'Encargos e Benefícios'!",$AL31)))</f>
        <v>0</v>
      </c>
      <c r="Z31" s="118">
        <f t="array" aca="1" ref="Z31" ca="1">SUM((Z$1&gt;='Gastos com Pessoal'!$F$7:$F$106)*(Z$1&lt;='Gastos com Pessoal'!$G$7:$G$106)*(IF('Gastos com Pessoal'!$H$7:$H$106&lt;=Z$1,('Gastos com Pessoal'!$I$7:$I$106)+1,1))*INDIRECT(CONCATENATE("'Encargos e Benefícios'!",$AL31)))</f>
        <v>0</v>
      </c>
      <c r="AA31" s="113">
        <f t="shared" ca="1" si="7"/>
        <v>0</v>
      </c>
      <c r="AB31" s="124">
        <f t="shared" ca="1" si="8"/>
        <v>0</v>
      </c>
      <c r="AL31" s="229" t="s">
        <v>329</v>
      </c>
      <c r="AM31" s="229"/>
    </row>
    <row r="32" spans="1:41" s="76" customFormat="1" ht="23.25" customHeight="1">
      <c r="A32" s="374" t="s">
        <v>265</v>
      </c>
      <c r="B32" s="234" t="s">
        <v>174</v>
      </c>
      <c r="C32" s="40">
        <v>0</v>
      </c>
      <c r="D32" s="40">
        <v>0</v>
      </c>
      <c r="E32" s="40">
        <v>0</v>
      </c>
      <c r="F32" s="40">
        <v>0</v>
      </c>
      <c r="G32" s="40">
        <v>0</v>
      </c>
      <c r="H32" s="40">
        <v>0</v>
      </c>
      <c r="I32" s="40">
        <v>0</v>
      </c>
      <c r="J32" s="40">
        <v>0</v>
      </c>
      <c r="K32" s="40">
        <v>0</v>
      </c>
      <c r="L32" s="40">
        <v>0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0</v>
      </c>
      <c r="S32" s="40">
        <v>0</v>
      </c>
      <c r="T32" s="40">
        <v>0</v>
      </c>
      <c r="U32" s="40">
        <v>0</v>
      </c>
      <c r="V32" s="40">
        <v>0</v>
      </c>
      <c r="W32" s="40">
        <v>0</v>
      </c>
      <c r="X32" s="40">
        <v>0</v>
      </c>
      <c r="Y32" s="40">
        <v>0</v>
      </c>
      <c r="Z32" s="40">
        <v>0</v>
      </c>
      <c r="AA32" s="113">
        <f t="shared" si="7"/>
        <v>0</v>
      </c>
      <c r="AB32" s="124">
        <f t="shared" ca="1" si="8"/>
        <v>0</v>
      </c>
      <c r="AL32" s="229"/>
      <c r="AM32" s="229"/>
    </row>
    <row r="33" spans="1:41" s="76" customFormat="1" ht="23.25" customHeight="1">
      <c r="A33" s="374" t="s">
        <v>266</v>
      </c>
      <c r="B33" s="234" t="s">
        <v>279</v>
      </c>
      <c r="C33" s="40">
        <v>0</v>
      </c>
      <c r="D33" s="40">
        <v>0</v>
      </c>
      <c r="E33" s="40">
        <v>0</v>
      </c>
      <c r="F33" s="40">
        <v>0</v>
      </c>
      <c r="G33" s="40">
        <v>0</v>
      </c>
      <c r="H33" s="40">
        <v>0</v>
      </c>
      <c r="I33" s="40">
        <v>0</v>
      </c>
      <c r="J33" s="40">
        <v>0</v>
      </c>
      <c r="K33" s="40">
        <v>0</v>
      </c>
      <c r="L33" s="40">
        <v>0</v>
      </c>
      <c r="M33" s="40">
        <v>0</v>
      </c>
      <c r="N33" s="40">
        <v>0</v>
      </c>
      <c r="O33" s="40">
        <v>0</v>
      </c>
      <c r="P33" s="40">
        <v>0</v>
      </c>
      <c r="Q33" s="40">
        <v>0</v>
      </c>
      <c r="R33" s="40">
        <v>0</v>
      </c>
      <c r="S33" s="40">
        <v>0</v>
      </c>
      <c r="T33" s="40">
        <v>0</v>
      </c>
      <c r="U33" s="40">
        <v>0</v>
      </c>
      <c r="V33" s="40">
        <v>0</v>
      </c>
      <c r="W33" s="40">
        <v>0</v>
      </c>
      <c r="X33" s="40">
        <v>0</v>
      </c>
      <c r="Y33" s="40">
        <v>0</v>
      </c>
      <c r="Z33" s="40">
        <v>0</v>
      </c>
      <c r="AA33" s="113">
        <f t="shared" si="7"/>
        <v>0</v>
      </c>
      <c r="AB33" s="124">
        <f t="shared" ca="1" si="8"/>
        <v>0</v>
      </c>
      <c r="AL33" s="229"/>
      <c r="AM33" s="229"/>
    </row>
    <row r="34" spans="1:41" s="76" customFormat="1" ht="23.25" customHeight="1">
      <c r="A34" s="374" t="s">
        <v>267</v>
      </c>
      <c r="B34" s="234" t="s">
        <v>179</v>
      </c>
      <c r="C34" s="40">
        <v>0</v>
      </c>
      <c r="D34" s="40">
        <v>0</v>
      </c>
      <c r="E34" s="40">
        <v>0</v>
      </c>
      <c r="F34" s="40">
        <v>0</v>
      </c>
      <c r="G34" s="40">
        <v>0</v>
      </c>
      <c r="H34" s="40">
        <v>0</v>
      </c>
      <c r="I34" s="40">
        <v>0</v>
      </c>
      <c r="J34" s="40">
        <v>0</v>
      </c>
      <c r="K34" s="40">
        <v>0</v>
      </c>
      <c r="L34" s="40">
        <v>0</v>
      </c>
      <c r="M34" s="40">
        <v>0</v>
      </c>
      <c r="N34" s="40">
        <v>0</v>
      </c>
      <c r="O34" s="40">
        <v>0</v>
      </c>
      <c r="P34" s="40">
        <v>0</v>
      </c>
      <c r="Q34" s="40">
        <v>0</v>
      </c>
      <c r="R34" s="40">
        <v>0</v>
      </c>
      <c r="S34" s="40">
        <v>0</v>
      </c>
      <c r="T34" s="40">
        <v>0</v>
      </c>
      <c r="U34" s="40">
        <v>0</v>
      </c>
      <c r="V34" s="40">
        <v>0</v>
      </c>
      <c r="W34" s="40">
        <v>0</v>
      </c>
      <c r="X34" s="40">
        <v>0</v>
      </c>
      <c r="Y34" s="40">
        <v>0</v>
      </c>
      <c r="Z34" s="40">
        <v>0</v>
      </c>
      <c r="AA34" s="113">
        <f t="shared" si="7"/>
        <v>0</v>
      </c>
      <c r="AB34" s="124">
        <f t="shared" ca="1" si="8"/>
        <v>0</v>
      </c>
      <c r="AL34" s="229"/>
      <c r="AM34" s="229"/>
    </row>
    <row r="35" spans="1:41" s="76" customFormat="1" ht="23.25" customHeight="1">
      <c r="A35" s="374" t="s">
        <v>268</v>
      </c>
      <c r="B35" s="281" t="s">
        <v>280</v>
      </c>
      <c r="C35" s="40">
        <v>0</v>
      </c>
      <c r="D35" s="40">
        <v>0</v>
      </c>
      <c r="E35" s="40">
        <v>0</v>
      </c>
      <c r="F35" s="40">
        <v>0</v>
      </c>
      <c r="G35" s="40">
        <v>0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</v>
      </c>
      <c r="S35" s="40">
        <v>0</v>
      </c>
      <c r="T35" s="40">
        <v>0</v>
      </c>
      <c r="U35" s="40">
        <v>0</v>
      </c>
      <c r="V35" s="40">
        <v>0</v>
      </c>
      <c r="W35" s="40">
        <v>0</v>
      </c>
      <c r="X35" s="40">
        <v>0</v>
      </c>
      <c r="Y35" s="40">
        <v>0</v>
      </c>
      <c r="Z35" s="40">
        <v>0</v>
      </c>
      <c r="AA35" s="113">
        <f t="shared" si="7"/>
        <v>0</v>
      </c>
      <c r="AB35" s="124">
        <f t="shared" ca="1" si="8"/>
        <v>0</v>
      </c>
      <c r="AL35" s="229"/>
      <c r="AM35" s="229"/>
    </row>
    <row r="36" spans="1:41" s="76" customFormat="1" ht="23.25" customHeight="1">
      <c r="A36" s="52"/>
      <c r="B36" s="53" t="s">
        <v>97</v>
      </c>
      <c r="C36" s="87">
        <f t="shared" ref="C36:AA36" ca="1" si="9">SUBTOTAL(109,C24:C35)</f>
        <v>0</v>
      </c>
      <c r="D36" s="87">
        <f t="shared" ca="1" si="9"/>
        <v>0</v>
      </c>
      <c r="E36" s="87">
        <f t="shared" ca="1" si="9"/>
        <v>0</v>
      </c>
      <c r="F36" s="87">
        <f t="shared" ca="1" si="9"/>
        <v>0</v>
      </c>
      <c r="G36" s="87">
        <f t="shared" ca="1" si="9"/>
        <v>0</v>
      </c>
      <c r="H36" s="87">
        <f t="shared" ca="1" si="9"/>
        <v>0</v>
      </c>
      <c r="I36" s="87">
        <f t="shared" ca="1" si="9"/>
        <v>0</v>
      </c>
      <c r="J36" s="87">
        <f t="shared" ca="1" si="9"/>
        <v>0</v>
      </c>
      <c r="K36" s="87">
        <f t="shared" ca="1" si="9"/>
        <v>0</v>
      </c>
      <c r="L36" s="87">
        <f t="shared" ca="1" si="9"/>
        <v>0</v>
      </c>
      <c r="M36" s="87">
        <f t="shared" ca="1" si="9"/>
        <v>0</v>
      </c>
      <c r="N36" s="87">
        <f t="shared" ca="1" si="9"/>
        <v>0</v>
      </c>
      <c r="O36" s="87">
        <f t="shared" ref="O36:Z36" ca="1" si="10">SUBTOTAL(109,O24:O35)</f>
        <v>0</v>
      </c>
      <c r="P36" s="87">
        <f t="shared" ca="1" si="10"/>
        <v>0</v>
      </c>
      <c r="Q36" s="87">
        <f t="shared" ca="1" si="10"/>
        <v>0</v>
      </c>
      <c r="R36" s="87">
        <f t="shared" ca="1" si="10"/>
        <v>0</v>
      </c>
      <c r="S36" s="87">
        <f t="shared" ca="1" si="10"/>
        <v>0</v>
      </c>
      <c r="T36" s="87">
        <f t="shared" ca="1" si="10"/>
        <v>0</v>
      </c>
      <c r="U36" s="87">
        <f t="shared" ca="1" si="10"/>
        <v>0</v>
      </c>
      <c r="V36" s="87">
        <f t="shared" ca="1" si="10"/>
        <v>0</v>
      </c>
      <c r="W36" s="87">
        <f t="shared" ca="1" si="10"/>
        <v>0</v>
      </c>
      <c r="X36" s="87">
        <f t="shared" ca="1" si="10"/>
        <v>0</v>
      </c>
      <c r="Y36" s="87">
        <f t="shared" ca="1" si="10"/>
        <v>0</v>
      </c>
      <c r="Z36" s="87">
        <f t="shared" ca="1" si="10"/>
        <v>0</v>
      </c>
      <c r="AA36" s="87">
        <f t="shared" ca="1" si="9"/>
        <v>0</v>
      </c>
      <c r="AB36" s="103">
        <f t="shared" ca="1" si="8"/>
        <v>0</v>
      </c>
      <c r="AL36" s="229"/>
      <c r="AM36" s="229"/>
    </row>
    <row r="37" spans="1:41" s="76" customFormat="1" ht="23.25" customHeight="1">
      <c r="A37" s="50" t="s">
        <v>8</v>
      </c>
      <c r="B37" s="65" t="s">
        <v>31</v>
      </c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118"/>
      <c r="AB37" s="124"/>
      <c r="AL37" s="229"/>
      <c r="AM37" s="229"/>
    </row>
    <row r="38" spans="1:41" s="76" customFormat="1" ht="23.25" customHeight="1">
      <c r="A38" s="292" t="s">
        <v>101</v>
      </c>
      <c r="B38" s="234" t="s">
        <v>141</v>
      </c>
      <c r="C38" s="118">
        <f t="array" aca="1" ref="C38" ca="1">SUM((C$1&gt;='Gastos com Pessoal'!$F$7:$F$106)*(C$1&lt;='Gastos com Pessoal'!$G$7:$G$106)*INDIRECT(CONCATENATE("'Encargos e Benefícios'!",$AL38)))+SUM((C$1&gt;='Gastos com Pessoal'!$F$113:$F$122)*(C$1&lt;='Gastos com Pessoal'!$G$113:$G$122)*INDIRECT(CONCATENATE("'Encargos e Benefícios'!",$AM38)))+SUM((C$1&gt;='Gastos com Pessoal'!$F$7:$F$106)*(C$1&lt;='Gastos com Pessoal'!$G$7:$G$106)*(IF('Gastos com Pessoal'!$H$7:$H$106&lt;=C$1,1,0))*INDIRECT(CONCATENATE("'Gastos com Pessoal'!",$AN38)))+SUM((C$1&gt;='Gastos com Pessoal'!$F$113:$F$122)*(C$1&lt;='Gastos com Pessoal'!$G$113:$G$122)*INDIRECT(CONCATENATE("'Gastos com Pessoal'!",$AO38)))</f>
        <v>0</v>
      </c>
      <c r="D38" s="118">
        <f t="array" aca="1" ref="D38" ca="1">SUM((D$1&gt;='Gastos com Pessoal'!$F$7:$F$106)*(D$1&lt;='Gastos com Pessoal'!$G$7:$G$106)*INDIRECT(CONCATENATE("'Encargos e Benefícios'!",$AL38)))+SUM((D$1&gt;='Gastos com Pessoal'!$F$113:$F$122)*(D$1&lt;='Gastos com Pessoal'!$G$113:$G$122)*INDIRECT(CONCATENATE("'Encargos e Benefícios'!",$AM38)))+SUM((D$1&gt;='Gastos com Pessoal'!$F$7:$F$106)*(D$1&lt;='Gastos com Pessoal'!$G$7:$G$106)*(IF('Gastos com Pessoal'!$H$7:$H$106&lt;=D$1,1,0))*INDIRECT(CONCATENATE("'Gastos com Pessoal'!",$AN38)))+SUM((D$1&gt;='Gastos com Pessoal'!$F$113:$F$122)*(D$1&lt;='Gastos com Pessoal'!$G$113:$G$122)*INDIRECT(CONCATENATE("'Gastos com Pessoal'!",$AO38)))</f>
        <v>0</v>
      </c>
      <c r="E38" s="118">
        <f t="array" aca="1" ref="E38" ca="1">SUM((E$1&gt;='Gastos com Pessoal'!$F$7:$F$106)*(E$1&lt;='Gastos com Pessoal'!$G$7:$G$106)*INDIRECT(CONCATENATE("'Encargos e Benefícios'!",$AL38)))+SUM((E$1&gt;='Gastos com Pessoal'!$F$113:$F$122)*(E$1&lt;='Gastos com Pessoal'!$G$113:$G$122)*INDIRECT(CONCATENATE("'Encargos e Benefícios'!",$AM38)))+SUM((E$1&gt;='Gastos com Pessoal'!$F$7:$F$106)*(E$1&lt;='Gastos com Pessoal'!$G$7:$G$106)*(IF('Gastos com Pessoal'!$H$7:$H$106&lt;=E$1,1,0))*INDIRECT(CONCATENATE("'Gastos com Pessoal'!",$AN38)))+SUM((E$1&gt;='Gastos com Pessoal'!$F$113:$F$122)*(E$1&lt;='Gastos com Pessoal'!$G$113:$G$122)*INDIRECT(CONCATENATE("'Gastos com Pessoal'!",$AO38)))</f>
        <v>0</v>
      </c>
      <c r="F38" s="118">
        <f t="array" aca="1" ref="F38" ca="1">SUM((F$1&gt;='Gastos com Pessoal'!$F$7:$F$106)*(F$1&lt;='Gastos com Pessoal'!$G$7:$G$106)*INDIRECT(CONCATENATE("'Encargos e Benefícios'!",$AL38)))+SUM((F$1&gt;='Gastos com Pessoal'!$F$113:$F$122)*(F$1&lt;='Gastos com Pessoal'!$G$113:$G$122)*INDIRECT(CONCATENATE("'Encargos e Benefícios'!",$AM38)))+SUM((F$1&gt;='Gastos com Pessoal'!$F$7:$F$106)*(F$1&lt;='Gastos com Pessoal'!$G$7:$G$106)*(IF('Gastos com Pessoal'!$H$7:$H$106&lt;=F$1,1,0))*INDIRECT(CONCATENATE("'Gastos com Pessoal'!",$AN38)))+SUM((F$1&gt;='Gastos com Pessoal'!$F$113:$F$122)*(F$1&lt;='Gastos com Pessoal'!$G$113:$G$122)*INDIRECT(CONCATENATE("'Gastos com Pessoal'!",$AO38)))</f>
        <v>0</v>
      </c>
      <c r="G38" s="118">
        <f t="array" aca="1" ref="G38" ca="1">SUM((G$1&gt;='Gastos com Pessoal'!$F$7:$F$106)*(G$1&lt;='Gastos com Pessoal'!$G$7:$G$106)*INDIRECT(CONCATENATE("'Encargos e Benefícios'!",$AL38)))+SUM((G$1&gt;='Gastos com Pessoal'!$F$113:$F$122)*(G$1&lt;='Gastos com Pessoal'!$G$113:$G$122)*INDIRECT(CONCATENATE("'Encargos e Benefícios'!",$AM38)))+SUM((G$1&gt;='Gastos com Pessoal'!$F$7:$F$106)*(G$1&lt;='Gastos com Pessoal'!$G$7:$G$106)*(IF('Gastos com Pessoal'!$H$7:$H$106&lt;=G$1,1,0))*INDIRECT(CONCATENATE("'Gastos com Pessoal'!",$AN38)))+SUM((G$1&gt;='Gastos com Pessoal'!$F$113:$F$122)*(G$1&lt;='Gastos com Pessoal'!$G$113:$G$122)*INDIRECT(CONCATENATE("'Gastos com Pessoal'!",$AO38)))</f>
        <v>0</v>
      </c>
      <c r="H38" s="118">
        <f t="array" aca="1" ref="H38" ca="1">SUM((H$1&gt;='Gastos com Pessoal'!$F$7:$F$106)*(H$1&lt;='Gastos com Pessoal'!$G$7:$G$106)*INDIRECT(CONCATENATE("'Encargos e Benefícios'!",$AL38)))+SUM((H$1&gt;='Gastos com Pessoal'!$F$113:$F$122)*(H$1&lt;='Gastos com Pessoal'!$G$113:$G$122)*INDIRECT(CONCATENATE("'Encargos e Benefícios'!",$AM38)))+SUM((H$1&gt;='Gastos com Pessoal'!$F$7:$F$106)*(H$1&lt;='Gastos com Pessoal'!$G$7:$G$106)*(IF('Gastos com Pessoal'!$H$7:$H$106&lt;=H$1,1,0))*INDIRECT(CONCATENATE("'Gastos com Pessoal'!",$AN38)))+SUM((H$1&gt;='Gastos com Pessoal'!$F$113:$F$122)*(H$1&lt;='Gastos com Pessoal'!$G$113:$G$122)*INDIRECT(CONCATENATE("'Gastos com Pessoal'!",$AO38)))</f>
        <v>0</v>
      </c>
      <c r="I38" s="118">
        <f t="array" aca="1" ref="I38" ca="1">SUM((I$1&gt;='Gastos com Pessoal'!$F$7:$F$106)*(I$1&lt;='Gastos com Pessoal'!$G$7:$G$106)*INDIRECT(CONCATENATE("'Encargos e Benefícios'!",$AL38)))+SUM((I$1&gt;='Gastos com Pessoal'!$F$113:$F$122)*(I$1&lt;='Gastos com Pessoal'!$G$113:$G$122)*INDIRECT(CONCATENATE("'Encargos e Benefícios'!",$AM38)))+SUM((I$1&gt;='Gastos com Pessoal'!$F$7:$F$106)*(I$1&lt;='Gastos com Pessoal'!$G$7:$G$106)*(IF('Gastos com Pessoal'!$H$7:$H$106&lt;=I$1,1,0))*INDIRECT(CONCATENATE("'Gastos com Pessoal'!",$AN38)))+SUM((I$1&gt;='Gastos com Pessoal'!$F$113:$F$122)*(I$1&lt;='Gastos com Pessoal'!$G$113:$G$122)*INDIRECT(CONCATENATE("'Gastos com Pessoal'!",$AO38)))</f>
        <v>0</v>
      </c>
      <c r="J38" s="118">
        <f t="array" aca="1" ref="J38" ca="1">SUM((J$1&gt;='Gastos com Pessoal'!$F$7:$F$106)*(J$1&lt;='Gastos com Pessoal'!$G$7:$G$106)*INDIRECT(CONCATENATE("'Encargos e Benefícios'!",$AL38)))+SUM((J$1&gt;='Gastos com Pessoal'!$F$113:$F$122)*(J$1&lt;='Gastos com Pessoal'!$G$113:$G$122)*INDIRECT(CONCATENATE("'Encargos e Benefícios'!",$AM38)))+SUM((J$1&gt;='Gastos com Pessoal'!$F$7:$F$106)*(J$1&lt;='Gastos com Pessoal'!$G$7:$G$106)*(IF('Gastos com Pessoal'!$H$7:$H$106&lt;=J$1,1,0))*INDIRECT(CONCATENATE("'Gastos com Pessoal'!",$AN38)))+SUM((J$1&gt;='Gastos com Pessoal'!$F$113:$F$122)*(J$1&lt;='Gastos com Pessoal'!$G$113:$G$122)*INDIRECT(CONCATENATE("'Gastos com Pessoal'!",$AO38)))</f>
        <v>0</v>
      </c>
      <c r="K38" s="118">
        <f t="array" aca="1" ref="K38" ca="1">SUM((K$1&gt;='Gastos com Pessoal'!$F$7:$F$106)*(K$1&lt;='Gastos com Pessoal'!$G$7:$G$106)*INDIRECT(CONCATENATE("'Encargos e Benefícios'!",$AL38)))+SUM((K$1&gt;='Gastos com Pessoal'!$F$113:$F$122)*(K$1&lt;='Gastos com Pessoal'!$G$113:$G$122)*INDIRECT(CONCATENATE("'Encargos e Benefícios'!",$AM38)))+SUM((K$1&gt;='Gastos com Pessoal'!$F$7:$F$106)*(K$1&lt;='Gastos com Pessoal'!$G$7:$G$106)*(IF('Gastos com Pessoal'!$H$7:$H$106&lt;=K$1,1,0))*INDIRECT(CONCATENATE("'Gastos com Pessoal'!",$AN38)))+SUM((K$1&gt;='Gastos com Pessoal'!$F$113:$F$122)*(K$1&lt;='Gastos com Pessoal'!$G$113:$G$122)*INDIRECT(CONCATENATE("'Gastos com Pessoal'!",$AO38)))</f>
        <v>0</v>
      </c>
      <c r="L38" s="118">
        <f t="array" aca="1" ref="L38" ca="1">SUM((L$1&gt;='Gastos com Pessoal'!$F$7:$F$106)*(L$1&lt;='Gastos com Pessoal'!$G$7:$G$106)*INDIRECT(CONCATENATE("'Encargos e Benefícios'!",$AL38)))+SUM((L$1&gt;='Gastos com Pessoal'!$F$113:$F$122)*(L$1&lt;='Gastos com Pessoal'!$G$113:$G$122)*INDIRECT(CONCATENATE("'Encargos e Benefícios'!",$AM38)))+SUM((L$1&gt;='Gastos com Pessoal'!$F$7:$F$106)*(L$1&lt;='Gastos com Pessoal'!$G$7:$G$106)*(IF('Gastos com Pessoal'!$H$7:$H$106&lt;=L$1,1,0))*INDIRECT(CONCATENATE("'Gastos com Pessoal'!",$AN38)))+SUM((L$1&gt;='Gastos com Pessoal'!$F$113:$F$122)*(L$1&lt;='Gastos com Pessoal'!$G$113:$G$122)*INDIRECT(CONCATENATE("'Gastos com Pessoal'!",$AO38)))</f>
        <v>0</v>
      </c>
      <c r="M38" s="118">
        <f t="array" aca="1" ref="M38" ca="1">SUM((M$1&gt;='Gastos com Pessoal'!$F$7:$F$106)*(M$1&lt;='Gastos com Pessoal'!$G$7:$G$106)*INDIRECT(CONCATENATE("'Encargos e Benefícios'!",$AL38)))+SUM((M$1&gt;='Gastos com Pessoal'!$F$113:$F$122)*(M$1&lt;='Gastos com Pessoal'!$G$113:$G$122)*INDIRECT(CONCATENATE("'Encargos e Benefícios'!",$AM38)))+SUM((M$1&gt;='Gastos com Pessoal'!$F$7:$F$106)*(M$1&lt;='Gastos com Pessoal'!$G$7:$G$106)*(IF('Gastos com Pessoal'!$H$7:$H$106&lt;=M$1,1,0))*INDIRECT(CONCATENATE("'Gastos com Pessoal'!",$AN38)))+SUM((M$1&gt;='Gastos com Pessoal'!$F$113:$F$122)*(M$1&lt;='Gastos com Pessoal'!$G$113:$G$122)*INDIRECT(CONCATENATE("'Gastos com Pessoal'!",$AO38)))</f>
        <v>0</v>
      </c>
      <c r="N38" s="118">
        <f t="array" aca="1" ref="N38" ca="1">SUM((N$1&gt;='Gastos com Pessoal'!$F$7:$F$106)*(N$1&lt;='Gastos com Pessoal'!$G$7:$G$106)*INDIRECT(CONCATENATE("'Encargos e Benefícios'!",$AL38)))+SUM((N$1&gt;='Gastos com Pessoal'!$F$113:$F$122)*(N$1&lt;='Gastos com Pessoal'!$G$113:$G$122)*INDIRECT(CONCATENATE("'Encargos e Benefícios'!",$AM38)))+SUM((N$1&gt;='Gastos com Pessoal'!$F$7:$F$106)*(N$1&lt;='Gastos com Pessoal'!$G$7:$G$106)*(IF('Gastos com Pessoal'!$H$7:$H$106&lt;=N$1,1,0))*INDIRECT(CONCATENATE("'Gastos com Pessoal'!",$AN38)))+SUM((N$1&gt;='Gastos com Pessoal'!$F$113:$F$122)*(N$1&lt;='Gastos com Pessoal'!$G$113:$G$122)*INDIRECT(CONCATENATE("'Gastos com Pessoal'!",$AO38)))</f>
        <v>0</v>
      </c>
      <c r="O38" s="118">
        <f t="array" aca="1" ref="O38" ca="1">SUM((O$1&gt;='Gastos com Pessoal'!$F$7:$F$106)*(O$1&lt;='Gastos com Pessoal'!$G$7:$G$106)*INDIRECT(CONCATENATE("'Encargos e Benefícios'!",$AL38)))+SUM((O$1&gt;='Gastos com Pessoal'!$F$113:$F$122)*(O$1&lt;='Gastos com Pessoal'!$G$113:$G$122)*INDIRECT(CONCATENATE("'Encargos e Benefícios'!",$AM38)))+SUM((O$1&gt;='Gastos com Pessoal'!$F$7:$F$106)*(O$1&lt;='Gastos com Pessoal'!$G$7:$G$106)*(IF('Gastos com Pessoal'!$H$7:$H$106&lt;=O$1,1,0))*INDIRECT(CONCATENATE("'Gastos com Pessoal'!",$AN38)))+SUM((O$1&gt;='Gastos com Pessoal'!$F$113:$F$122)*(O$1&lt;='Gastos com Pessoal'!$G$113:$G$122)*INDIRECT(CONCATENATE("'Gastos com Pessoal'!",$AO38)))</f>
        <v>0</v>
      </c>
      <c r="P38" s="118">
        <f t="array" aca="1" ref="P38" ca="1">SUM((P$1&gt;='Gastos com Pessoal'!$F$7:$F$106)*(P$1&lt;='Gastos com Pessoal'!$G$7:$G$106)*INDIRECT(CONCATENATE("'Encargos e Benefícios'!",$AL38)))+SUM((P$1&gt;='Gastos com Pessoal'!$F$113:$F$122)*(P$1&lt;='Gastos com Pessoal'!$G$113:$G$122)*INDIRECT(CONCATENATE("'Encargos e Benefícios'!",$AM38)))+SUM((P$1&gt;='Gastos com Pessoal'!$F$7:$F$106)*(P$1&lt;='Gastos com Pessoal'!$G$7:$G$106)*(IF('Gastos com Pessoal'!$H$7:$H$106&lt;=P$1,1,0))*INDIRECT(CONCATENATE("'Gastos com Pessoal'!",$AN38)))+SUM((P$1&gt;='Gastos com Pessoal'!$F$113:$F$122)*(P$1&lt;='Gastos com Pessoal'!$G$113:$G$122)*INDIRECT(CONCATENATE("'Gastos com Pessoal'!",$AO38)))</f>
        <v>0</v>
      </c>
      <c r="Q38" s="118">
        <f t="array" aca="1" ref="Q38" ca="1">SUM((Q$1&gt;='Gastos com Pessoal'!$F$7:$F$106)*(Q$1&lt;='Gastos com Pessoal'!$G$7:$G$106)*INDIRECT(CONCATENATE("'Encargos e Benefícios'!",$AL38)))+SUM((Q$1&gt;='Gastos com Pessoal'!$F$113:$F$122)*(Q$1&lt;='Gastos com Pessoal'!$G$113:$G$122)*INDIRECT(CONCATENATE("'Encargos e Benefícios'!",$AM38)))+SUM((Q$1&gt;='Gastos com Pessoal'!$F$7:$F$106)*(Q$1&lt;='Gastos com Pessoal'!$G$7:$G$106)*(IF('Gastos com Pessoal'!$H$7:$H$106&lt;=Q$1,1,0))*INDIRECT(CONCATENATE("'Gastos com Pessoal'!",$AN38)))+SUM((Q$1&gt;='Gastos com Pessoal'!$F$113:$F$122)*(Q$1&lt;='Gastos com Pessoal'!$G$113:$G$122)*INDIRECT(CONCATENATE("'Gastos com Pessoal'!",$AO38)))</f>
        <v>0</v>
      </c>
      <c r="R38" s="118">
        <f t="array" aca="1" ref="R38" ca="1">SUM((R$1&gt;='Gastos com Pessoal'!$F$7:$F$106)*(R$1&lt;='Gastos com Pessoal'!$G$7:$G$106)*INDIRECT(CONCATENATE("'Encargos e Benefícios'!",$AL38)))+SUM((R$1&gt;='Gastos com Pessoal'!$F$113:$F$122)*(R$1&lt;='Gastos com Pessoal'!$G$113:$G$122)*INDIRECT(CONCATENATE("'Encargos e Benefícios'!",$AM38)))+SUM((R$1&gt;='Gastos com Pessoal'!$F$7:$F$106)*(R$1&lt;='Gastos com Pessoal'!$G$7:$G$106)*(IF('Gastos com Pessoal'!$H$7:$H$106&lt;=R$1,1,0))*INDIRECT(CONCATENATE("'Gastos com Pessoal'!",$AN38)))+SUM((R$1&gt;='Gastos com Pessoal'!$F$113:$F$122)*(R$1&lt;='Gastos com Pessoal'!$G$113:$G$122)*INDIRECT(CONCATENATE("'Gastos com Pessoal'!",$AO38)))</f>
        <v>0</v>
      </c>
      <c r="S38" s="118">
        <f t="array" aca="1" ref="S38" ca="1">SUM((S$1&gt;='Gastos com Pessoal'!$F$7:$F$106)*(S$1&lt;='Gastos com Pessoal'!$G$7:$G$106)*INDIRECT(CONCATENATE("'Encargos e Benefícios'!",$AL38)))+SUM((S$1&gt;='Gastos com Pessoal'!$F$113:$F$122)*(S$1&lt;='Gastos com Pessoal'!$G$113:$G$122)*INDIRECT(CONCATENATE("'Encargos e Benefícios'!",$AM38)))+SUM((S$1&gt;='Gastos com Pessoal'!$F$7:$F$106)*(S$1&lt;='Gastos com Pessoal'!$G$7:$G$106)*(IF('Gastos com Pessoal'!$H$7:$H$106&lt;=S$1,1,0))*INDIRECT(CONCATENATE("'Gastos com Pessoal'!",$AN38)))+SUM((S$1&gt;='Gastos com Pessoal'!$F$113:$F$122)*(S$1&lt;='Gastos com Pessoal'!$G$113:$G$122)*INDIRECT(CONCATENATE("'Gastos com Pessoal'!",$AO38)))</f>
        <v>0</v>
      </c>
      <c r="T38" s="118">
        <f t="array" aca="1" ref="T38" ca="1">SUM((T$1&gt;='Gastos com Pessoal'!$F$7:$F$106)*(T$1&lt;='Gastos com Pessoal'!$G$7:$G$106)*INDIRECT(CONCATENATE("'Encargos e Benefícios'!",$AL38)))+SUM((T$1&gt;='Gastos com Pessoal'!$F$113:$F$122)*(T$1&lt;='Gastos com Pessoal'!$G$113:$G$122)*INDIRECT(CONCATENATE("'Encargos e Benefícios'!",$AM38)))+SUM((T$1&gt;='Gastos com Pessoal'!$F$7:$F$106)*(T$1&lt;='Gastos com Pessoal'!$G$7:$G$106)*(IF('Gastos com Pessoal'!$H$7:$H$106&lt;=T$1,1,0))*INDIRECT(CONCATENATE("'Gastos com Pessoal'!",$AN38)))+SUM((T$1&gt;='Gastos com Pessoal'!$F$113:$F$122)*(T$1&lt;='Gastos com Pessoal'!$G$113:$G$122)*INDIRECT(CONCATENATE("'Gastos com Pessoal'!",$AO38)))</f>
        <v>0</v>
      </c>
      <c r="U38" s="118">
        <f t="array" aca="1" ref="U38" ca="1">SUM((U$1&gt;='Gastos com Pessoal'!$F$7:$F$106)*(U$1&lt;='Gastos com Pessoal'!$G$7:$G$106)*INDIRECT(CONCATENATE("'Encargos e Benefícios'!",$AL38)))+SUM((U$1&gt;='Gastos com Pessoal'!$F$113:$F$122)*(U$1&lt;='Gastos com Pessoal'!$G$113:$G$122)*INDIRECT(CONCATENATE("'Encargos e Benefícios'!",$AM38)))+SUM((U$1&gt;='Gastos com Pessoal'!$F$7:$F$106)*(U$1&lt;='Gastos com Pessoal'!$G$7:$G$106)*(IF('Gastos com Pessoal'!$H$7:$H$106&lt;=U$1,1,0))*INDIRECT(CONCATENATE("'Gastos com Pessoal'!",$AN38)))+SUM((U$1&gt;='Gastos com Pessoal'!$F$113:$F$122)*(U$1&lt;='Gastos com Pessoal'!$G$113:$G$122)*INDIRECT(CONCATENATE("'Gastos com Pessoal'!",$AO38)))</f>
        <v>0</v>
      </c>
      <c r="V38" s="118">
        <f t="array" aca="1" ref="V38" ca="1">SUM((V$1&gt;='Gastos com Pessoal'!$F$7:$F$106)*(V$1&lt;='Gastos com Pessoal'!$G$7:$G$106)*INDIRECT(CONCATENATE("'Encargos e Benefícios'!",$AL38)))+SUM((V$1&gt;='Gastos com Pessoal'!$F$113:$F$122)*(V$1&lt;='Gastos com Pessoal'!$G$113:$G$122)*INDIRECT(CONCATENATE("'Encargos e Benefícios'!",$AM38)))+SUM((V$1&gt;='Gastos com Pessoal'!$F$7:$F$106)*(V$1&lt;='Gastos com Pessoal'!$G$7:$G$106)*(IF('Gastos com Pessoal'!$H$7:$H$106&lt;=V$1,1,0))*INDIRECT(CONCATENATE("'Gastos com Pessoal'!",$AN38)))+SUM((V$1&gt;='Gastos com Pessoal'!$F$113:$F$122)*(V$1&lt;='Gastos com Pessoal'!$G$113:$G$122)*INDIRECT(CONCATENATE("'Gastos com Pessoal'!",$AO38)))</f>
        <v>0</v>
      </c>
      <c r="W38" s="118">
        <f t="array" aca="1" ref="W38" ca="1">SUM((W$1&gt;='Gastos com Pessoal'!$F$7:$F$106)*(W$1&lt;='Gastos com Pessoal'!$G$7:$G$106)*INDIRECT(CONCATENATE("'Encargos e Benefícios'!",$AL38)))+SUM((W$1&gt;='Gastos com Pessoal'!$F$113:$F$122)*(W$1&lt;='Gastos com Pessoal'!$G$113:$G$122)*INDIRECT(CONCATENATE("'Encargos e Benefícios'!",$AM38)))+SUM((W$1&gt;='Gastos com Pessoal'!$F$7:$F$106)*(W$1&lt;='Gastos com Pessoal'!$G$7:$G$106)*(IF('Gastos com Pessoal'!$H$7:$H$106&lt;=W$1,1,0))*INDIRECT(CONCATENATE("'Gastos com Pessoal'!",$AN38)))+SUM((W$1&gt;='Gastos com Pessoal'!$F$113:$F$122)*(W$1&lt;='Gastos com Pessoal'!$G$113:$G$122)*INDIRECT(CONCATENATE("'Gastos com Pessoal'!",$AO38)))</f>
        <v>0</v>
      </c>
      <c r="X38" s="118">
        <f t="array" aca="1" ref="X38" ca="1">SUM((X$1&gt;='Gastos com Pessoal'!$F$7:$F$106)*(X$1&lt;='Gastos com Pessoal'!$G$7:$G$106)*INDIRECT(CONCATENATE("'Encargos e Benefícios'!",$AL38)))+SUM((X$1&gt;='Gastos com Pessoal'!$F$113:$F$122)*(X$1&lt;='Gastos com Pessoal'!$G$113:$G$122)*INDIRECT(CONCATENATE("'Encargos e Benefícios'!",$AM38)))+SUM((X$1&gt;='Gastos com Pessoal'!$F$7:$F$106)*(X$1&lt;='Gastos com Pessoal'!$G$7:$G$106)*(IF('Gastos com Pessoal'!$H$7:$H$106&lt;=X$1,1,0))*INDIRECT(CONCATENATE("'Gastos com Pessoal'!",$AN38)))+SUM((X$1&gt;='Gastos com Pessoal'!$F$113:$F$122)*(X$1&lt;='Gastos com Pessoal'!$G$113:$G$122)*INDIRECT(CONCATENATE("'Gastos com Pessoal'!",$AO38)))</f>
        <v>0</v>
      </c>
      <c r="Y38" s="118">
        <f t="array" aca="1" ref="Y38" ca="1">SUM((Y$1&gt;='Gastos com Pessoal'!$F$7:$F$106)*(Y$1&lt;='Gastos com Pessoal'!$G$7:$G$106)*INDIRECT(CONCATENATE("'Encargos e Benefícios'!",$AL38)))+SUM((Y$1&gt;='Gastos com Pessoal'!$F$113:$F$122)*(Y$1&lt;='Gastos com Pessoal'!$G$113:$G$122)*INDIRECT(CONCATENATE("'Encargos e Benefícios'!",$AM38)))+SUM((Y$1&gt;='Gastos com Pessoal'!$F$7:$F$106)*(Y$1&lt;='Gastos com Pessoal'!$G$7:$G$106)*(IF('Gastos com Pessoal'!$H$7:$H$106&lt;=Y$1,1,0))*INDIRECT(CONCATENATE("'Gastos com Pessoal'!",$AN38)))+SUM((Y$1&gt;='Gastos com Pessoal'!$F$113:$F$122)*(Y$1&lt;='Gastos com Pessoal'!$G$113:$G$122)*INDIRECT(CONCATENATE("'Gastos com Pessoal'!",$AO38)))</f>
        <v>0</v>
      </c>
      <c r="Z38" s="118">
        <f t="array" aca="1" ref="Z38" ca="1">SUM((Z$1&gt;='Gastos com Pessoal'!$F$7:$F$106)*(Z$1&lt;='Gastos com Pessoal'!$G$7:$G$106)*INDIRECT(CONCATENATE("'Encargos e Benefícios'!",$AL38)))+SUM((Z$1&gt;='Gastos com Pessoal'!$F$113:$F$122)*(Z$1&lt;='Gastos com Pessoal'!$G$113:$G$122)*INDIRECT(CONCATENATE("'Encargos e Benefícios'!",$AM38)))+SUM((Z$1&gt;='Gastos com Pessoal'!$F$7:$F$106)*(Z$1&lt;='Gastos com Pessoal'!$G$7:$G$106)*(IF('Gastos com Pessoal'!$H$7:$H$106&lt;=Z$1,1,0))*INDIRECT(CONCATENATE("'Gastos com Pessoal'!",$AN38)))+SUM((Z$1&gt;='Gastos com Pessoal'!$F$113:$F$122)*(Z$1&lt;='Gastos com Pessoal'!$G$113:$G$122)*INDIRECT(CONCATENATE("'Gastos com Pessoal'!",$AO38)))</f>
        <v>0</v>
      </c>
      <c r="AA38" s="113">
        <f t="shared" ref="AA38:AA44" ca="1" si="11">SUM(C38:Z38)</f>
        <v>0</v>
      </c>
      <c r="AB38" s="124">
        <f t="shared" ref="AB38:AB46" ca="1" si="12">IF($AA$124=0,0,AA38/$AA$124)</f>
        <v>0</v>
      </c>
      <c r="AL38" s="229" t="str">
        <f ca="1">IF(ISNA('Encargos e Benefícios'!AA1),"$ZZ$6:$ZZ$105",'Encargos e Benefícios'!AA1)</f>
        <v>$ZZ$6:$ZZ$105</v>
      </c>
      <c r="AM38" s="229" t="s">
        <v>337</v>
      </c>
      <c r="AN38" s="76" t="str">
        <f ca="1">IF(ISNA('Gastos com Pessoal'!AA1),"$ZZ$6:$ZZ$105",'Gastos com Pessoal'!AA1)</f>
        <v>$ZZ$6:$ZZ$105</v>
      </c>
      <c r="AO38" s="229" t="s">
        <v>337</v>
      </c>
    </row>
    <row r="39" spans="1:41" s="76" customFormat="1" ht="23.25" customHeight="1">
      <c r="A39" s="292" t="s">
        <v>102</v>
      </c>
      <c r="B39" s="234" t="s">
        <v>58</v>
      </c>
      <c r="C39" s="118">
        <f t="array" aca="1" ref="C39" ca="1">SUM((C$1&gt;='Gastos com Pessoal'!$F$7:$F$106)*(C$1&lt;='Gastos com Pessoal'!$G$7:$G$106)*INDIRECT(CONCATENATE("'Encargos e Benefícios'!",$AL39)))+SUM((C$1&gt;='Gastos com Pessoal'!$F$113:$F$122)*(C$1&lt;='Gastos com Pessoal'!$G$113:$G$122)*INDIRECT(CONCATENATE("'Encargos e Benefícios'!",$AM39)))+SUM((C$1&gt;='Gastos com Pessoal'!$F$7:$F$106)*(C$1&lt;='Gastos com Pessoal'!$G$7:$G$106)*(IF('Gastos com Pessoal'!$H$7:$H$106&lt;=C$1,1,0))*INDIRECT(CONCATENATE("'Gastos com Pessoal'!",$AN39)))+SUM((C$1&gt;='Gastos com Pessoal'!$F$113:$F$122)*(C$1&lt;='Gastos com Pessoal'!$G$113:$G$122)*(IF('Gastos com Pessoal'!$H$113:$H$122&lt;=C$1,1,0))*INDIRECT(CONCATENATE("'Gastos com Pessoal'!",$AO39)))</f>
        <v>0</v>
      </c>
      <c r="D39" s="118">
        <f t="array" aca="1" ref="D39" ca="1">SUM((D$1&gt;='Gastos com Pessoal'!$F$7:$F$106)*(D$1&lt;='Gastos com Pessoal'!$G$7:$G$106)*INDIRECT(CONCATENATE("'Encargos e Benefícios'!",$AL39)))+SUM((D$1&gt;='Gastos com Pessoal'!$F$113:$F$122)*(D$1&lt;='Gastos com Pessoal'!$G$113:$G$122)*INDIRECT(CONCATENATE("'Encargos e Benefícios'!",$AM39)))+SUM((D$1&gt;='Gastos com Pessoal'!$F$7:$F$106)*(D$1&lt;='Gastos com Pessoal'!$G$7:$G$106)*(IF('Gastos com Pessoal'!$H$7:$H$106&lt;=D$1,1,0))*INDIRECT(CONCATENATE("'Gastos com Pessoal'!",$AN39)))+SUM((D$1&gt;='Gastos com Pessoal'!$F$113:$F$122)*(D$1&lt;='Gastos com Pessoal'!$G$113:$G$122)*(IF('Gastos com Pessoal'!$H$113:$H$122&lt;=D$1,1,0))*INDIRECT(CONCATENATE("'Gastos com Pessoal'!",$AO39)))</f>
        <v>0</v>
      </c>
      <c r="E39" s="118">
        <f t="array" aca="1" ref="E39" ca="1">SUM((E$1&gt;='Gastos com Pessoal'!$F$7:$F$106)*(E$1&lt;='Gastos com Pessoal'!$G$7:$G$106)*INDIRECT(CONCATENATE("'Encargos e Benefícios'!",$AL39)))+SUM((E$1&gt;='Gastos com Pessoal'!$F$113:$F$122)*(E$1&lt;='Gastos com Pessoal'!$G$113:$G$122)*INDIRECT(CONCATENATE("'Encargos e Benefícios'!",$AM39)))+SUM((E$1&gt;='Gastos com Pessoal'!$F$7:$F$106)*(E$1&lt;='Gastos com Pessoal'!$G$7:$G$106)*(IF('Gastos com Pessoal'!$H$7:$H$106&lt;=E$1,1,0))*INDIRECT(CONCATENATE("'Gastos com Pessoal'!",$AN39)))+SUM((E$1&gt;='Gastos com Pessoal'!$F$113:$F$122)*(E$1&lt;='Gastos com Pessoal'!$G$113:$G$122)*(IF('Gastos com Pessoal'!$H$113:$H$122&lt;=E$1,1,0))*INDIRECT(CONCATENATE("'Gastos com Pessoal'!",$AO39)))</f>
        <v>0</v>
      </c>
      <c r="F39" s="118">
        <f t="array" aca="1" ref="F39" ca="1">SUM((F$1&gt;='Gastos com Pessoal'!$F$7:$F$106)*(F$1&lt;='Gastos com Pessoal'!$G$7:$G$106)*INDIRECT(CONCATENATE("'Encargos e Benefícios'!",$AL39)))+SUM((F$1&gt;='Gastos com Pessoal'!$F$113:$F$122)*(F$1&lt;='Gastos com Pessoal'!$G$113:$G$122)*INDIRECT(CONCATENATE("'Encargos e Benefícios'!",$AM39)))+SUM((F$1&gt;='Gastos com Pessoal'!$F$7:$F$106)*(F$1&lt;='Gastos com Pessoal'!$G$7:$G$106)*(IF('Gastos com Pessoal'!$H$7:$H$106&lt;=F$1,1,0))*INDIRECT(CONCATENATE("'Gastos com Pessoal'!",$AN39)))+SUM((F$1&gt;='Gastos com Pessoal'!$F$113:$F$122)*(F$1&lt;='Gastos com Pessoal'!$G$113:$G$122)*(IF('Gastos com Pessoal'!$H$113:$H$122&lt;=F$1,1,0))*INDIRECT(CONCATENATE("'Gastos com Pessoal'!",$AO39)))</f>
        <v>0</v>
      </c>
      <c r="G39" s="118">
        <f t="array" aca="1" ref="G39" ca="1">SUM((G$1&gt;='Gastos com Pessoal'!$F$7:$F$106)*(G$1&lt;='Gastos com Pessoal'!$G$7:$G$106)*INDIRECT(CONCATENATE("'Encargos e Benefícios'!",$AL39)))+SUM((G$1&gt;='Gastos com Pessoal'!$F$113:$F$122)*(G$1&lt;='Gastos com Pessoal'!$G$113:$G$122)*INDIRECT(CONCATENATE("'Encargos e Benefícios'!",$AM39)))+SUM((G$1&gt;='Gastos com Pessoal'!$F$7:$F$106)*(G$1&lt;='Gastos com Pessoal'!$G$7:$G$106)*(IF('Gastos com Pessoal'!$H$7:$H$106&lt;=G$1,1,0))*INDIRECT(CONCATENATE("'Gastos com Pessoal'!",$AN39)))+SUM((G$1&gt;='Gastos com Pessoal'!$F$113:$F$122)*(G$1&lt;='Gastos com Pessoal'!$G$113:$G$122)*(IF('Gastos com Pessoal'!$H$113:$H$122&lt;=G$1,1,0))*INDIRECT(CONCATENATE("'Gastos com Pessoal'!",$AO39)))</f>
        <v>0</v>
      </c>
      <c r="H39" s="118">
        <f t="array" aca="1" ref="H39" ca="1">SUM((H$1&gt;='Gastos com Pessoal'!$F$7:$F$106)*(H$1&lt;='Gastos com Pessoal'!$G$7:$G$106)*INDIRECT(CONCATENATE("'Encargos e Benefícios'!",$AL39)))+SUM((H$1&gt;='Gastos com Pessoal'!$F$113:$F$122)*(H$1&lt;='Gastos com Pessoal'!$G$113:$G$122)*INDIRECT(CONCATENATE("'Encargos e Benefícios'!",$AM39)))+SUM((H$1&gt;='Gastos com Pessoal'!$F$7:$F$106)*(H$1&lt;='Gastos com Pessoal'!$G$7:$G$106)*(IF('Gastos com Pessoal'!$H$7:$H$106&lt;=H$1,1,0))*INDIRECT(CONCATENATE("'Gastos com Pessoal'!",$AN39)))+SUM((H$1&gt;='Gastos com Pessoal'!$F$113:$F$122)*(H$1&lt;='Gastos com Pessoal'!$G$113:$G$122)*(IF('Gastos com Pessoal'!$H$113:$H$122&lt;=H$1,1,0))*INDIRECT(CONCATENATE("'Gastos com Pessoal'!",$AO39)))</f>
        <v>0</v>
      </c>
      <c r="I39" s="118">
        <f t="array" aca="1" ref="I39" ca="1">SUM((I$1&gt;='Gastos com Pessoal'!$F$7:$F$106)*(I$1&lt;='Gastos com Pessoal'!$G$7:$G$106)*INDIRECT(CONCATENATE("'Encargos e Benefícios'!",$AL39)))+SUM((I$1&gt;='Gastos com Pessoal'!$F$113:$F$122)*(I$1&lt;='Gastos com Pessoal'!$G$113:$G$122)*INDIRECT(CONCATENATE("'Encargos e Benefícios'!",$AM39)))+SUM((I$1&gt;='Gastos com Pessoal'!$F$7:$F$106)*(I$1&lt;='Gastos com Pessoal'!$G$7:$G$106)*(IF('Gastos com Pessoal'!$H$7:$H$106&lt;=I$1,1,0))*INDIRECT(CONCATENATE("'Gastos com Pessoal'!",$AN39)))+SUM((I$1&gt;='Gastos com Pessoal'!$F$113:$F$122)*(I$1&lt;='Gastos com Pessoal'!$G$113:$G$122)*(IF('Gastos com Pessoal'!$H$113:$H$122&lt;=I$1,1,0))*INDIRECT(CONCATENATE("'Gastos com Pessoal'!",$AO39)))</f>
        <v>0</v>
      </c>
      <c r="J39" s="118">
        <f t="array" aca="1" ref="J39" ca="1">SUM((J$1&gt;='Gastos com Pessoal'!$F$7:$F$106)*(J$1&lt;='Gastos com Pessoal'!$G$7:$G$106)*INDIRECT(CONCATENATE("'Encargos e Benefícios'!",$AL39)))+SUM((J$1&gt;='Gastos com Pessoal'!$F$113:$F$122)*(J$1&lt;='Gastos com Pessoal'!$G$113:$G$122)*INDIRECT(CONCATENATE("'Encargos e Benefícios'!",$AM39)))+SUM((J$1&gt;='Gastos com Pessoal'!$F$7:$F$106)*(J$1&lt;='Gastos com Pessoal'!$G$7:$G$106)*(IF('Gastos com Pessoal'!$H$7:$H$106&lt;=J$1,1,0))*INDIRECT(CONCATENATE("'Gastos com Pessoal'!",$AN39)))+SUM((J$1&gt;='Gastos com Pessoal'!$F$113:$F$122)*(J$1&lt;='Gastos com Pessoal'!$G$113:$G$122)*(IF('Gastos com Pessoal'!$H$113:$H$122&lt;=J$1,1,0))*INDIRECT(CONCATENATE("'Gastos com Pessoal'!",$AO39)))</f>
        <v>0</v>
      </c>
      <c r="K39" s="118">
        <f t="array" aca="1" ref="K39" ca="1">SUM((K$1&gt;='Gastos com Pessoal'!$F$7:$F$106)*(K$1&lt;='Gastos com Pessoal'!$G$7:$G$106)*INDIRECT(CONCATENATE("'Encargos e Benefícios'!",$AL39)))+SUM((K$1&gt;='Gastos com Pessoal'!$F$113:$F$122)*(K$1&lt;='Gastos com Pessoal'!$G$113:$G$122)*INDIRECT(CONCATENATE("'Encargos e Benefícios'!",$AM39)))+SUM((K$1&gt;='Gastos com Pessoal'!$F$7:$F$106)*(K$1&lt;='Gastos com Pessoal'!$G$7:$G$106)*(IF('Gastos com Pessoal'!$H$7:$H$106&lt;=K$1,1,0))*INDIRECT(CONCATENATE("'Gastos com Pessoal'!",$AN39)))+SUM((K$1&gt;='Gastos com Pessoal'!$F$113:$F$122)*(K$1&lt;='Gastos com Pessoal'!$G$113:$G$122)*(IF('Gastos com Pessoal'!$H$113:$H$122&lt;=K$1,1,0))*INDIRECT(CONCATENATE("'Gastos com Pessoal'!",$AO39)))</f>
        <v>0</v>
      </c>
      <c r="L39" s="118">
        <f t="array" aca="1" ref="L39" ca="1">SUM((L$1&gt;='Gastos com Pessoal'!$F$7:$F$106)*(L$1&lt;='Gastos com Pessoal'!$G$7:$G$106)*INDIRECT(CONCATENATE("'Encargos e Benefícios'!",$AL39)))+SUM((L$1&gt;='Gastos com Pessoal'!$F$113:$F$122)*(L$1&lt;='Gastos com Pessoal'!$G$113:$G$122)*INDIRECT(CONCATENATE("'Encargos e Benefícios'!",$AM39)))+SUM((L$1&gt;='Gastos com Pessoal'!$F$7:$F$106)*(L$1&lt;='Gastos com Pessoal'!$G$7:$G$106)*(IF('Gastos com Pessoal'!$H$7:$H$106&lt;=L$1,1,0))*INDIRECT(CONCATENATE("'Gastos com Pessoal'!",$AN39)))+SUM((L$1&gt;='Gastos com Pessoal'!$F$113:$F$122)*(L$1&lt;='Gastos com Pessoal'!$G$113:$G$122)*(IF('Gastos com Pessoal'!$H$113:$H$122&lt;=L$1,1,0))*INDIRECT(CONCATENATE("'Gastos com Pessoal'!",$AO39)))</f>
        <v>0</v>
      </c>
      <c r="M39" s="118">
        <f t="array" aca="1" ref="M39" ca="1">SUM((M$1&gt;='Gastos com Pessoal'!$F$7:$F$106)*(M$1&lt;='Gastos com Pessoal'!$G$7:$G$106)*INDIRECT(CONCATENATE("'Encargos e Benefícios'!",$AL39)))+SUM((M$1&gt;='Gastos com Pessoal'!$F$113:$F$122)*(M$1&lt;='Gastos com Pessoal'!$G$113:$G$122)*INDIRECT(CONCATENATE("'Encargos e Benefícios'!",$AM39)))+SUM((M$1&gt;='Gastos com Pessoal'!$F$7:$F$106)*(M$1&lt;='Gastos com Pessoal'!$G$7:$G$106)*(IF('Gastos com Pessoal'!$H$7:$H$106&lt;=M$1,1,0))*INDIRECT(CONCATENATE("'Gastos com Pessoal'!",$AN39)))+SUM((M$1&gt;='Gastos com Pessoal'!$F$113:$F$122)*(M$1&lt;='Gastos com Pessoal'!$G$113:$G$122)*(IF('Gastos com Pessoal'!$H$113:$H$122&lt;=M$1,1,0))*INDIRECT(CONCATENATE("'Gastos com Pessoal'!",$AO39)))</f>
        <v>0</v>
      </c>
      <c r="N39" s="118">
        <f t="array" aca="1" ref="N39" ca="1">SUM((N$1&gt;='Gastos com Pessoal'!$F$7:$F$106)*(N$1&lt;='Gastos com Pessoal'!$G$7:$G$106)*INDIRECT(CONCATENATE("'Encargos e Benefícios'!",$AL39)))+SUM((N$1&gt;='Gastos com Pessoal'!$F$113:$F$122)*(N$1&lt;='Gastos com Pessoal'!$G$113:$G$122)*INDIRECT(CONCATENATE("'Encargos e Benefícios'!",$AM39)))+SUM((N$1&gt;='Gastos com Pessoal'!$F$7:$F$106)*(N$1&lt;='Gastos com Pessoal'!$G$7:$G$106)*(IF('Gastos com Pessoal'!$H$7:$H$106&lt;=N$1,1,0))*INDIRECT(CONCATENATE("'Gastos com Pessoal'!",$AN39)))+SUM((N$1&gt;='Gastos com Pessoal'!$F$113:$F$122)*(N$1&lt;='Gastos com Pessoal'!$G$113:$G$122)*(IF('Gastos com Pessoal'!$H$113:$H$122&lt;=N$1,1,0))*INDIRECT(CONCATENATE("'Gastos com Pessoal'!",$AO39)))</f>
        <v>0</v>
      </c>
      <c r="O39" s="118">
        <f t="array" aca="1" ref="O39" ca="1">SUM((O$1&gt;='Gastos com Pessoal'!$F$7:$F$106)*(O$1&lt;='Gastos com Pessoal'!$G$7:$G$106)*INDIRECT(CONCATENATE("'Encargos e Benefícios'!",$AL39)))+SUM((O$1&gt;='Gastos com Pessoal'!$F$113:$F$122)*(O$1&lt;='Gastos com Pessoal'!$G$113:$G$122)*INDIRECT(CONCATENATE("'Encargos e Benefícios'!",$AM39)))+SUM((O$1&gt;='Gastos com Pessoal'!$F$7:$F$106)*(O$1&lt;='Gastos com Pessoal'!$G$7:$G$106)*(IF('Gastos com Pessoal'!$H$7:$H$106&lt;=O$1,1,0))*INDIRECT(CONCATENATE("'Gastos com Pessoal'!",$AN39)))+SUM((O$1&gt;='Gastos com Pessoal'!$F$113:$F$122)*(O$1&lt;='Gastos com Pessoal'!$G$113:$G$122)*(IF('Gastos com Pessoal'!$H$113:$H$122&lt;=O$1,1,0))*INDIRECT(CONCATENATE("'Gastos com Pessoal'!",$AO39)))</f>
        <v>0</v>
      </c>
      <c r="P39" s="118">
        <f t="array" aca="1" ref="P39" ca="1">SUM((P$1&gt;='Gastos com Pessoal'!$F$7:$F$106)*(P$1&lt;='Gastos com Pessoal'!$G$7:$G$106)*INDIRECT(CONCATENATE("'Encargos e Benefícios'!",$AL39)))+SUM((P$1&gt;='Gastos com Pessoal'!$F$113:$F$122)*(P$1&lt;='Gastos com Pessoal'!$G$113:$G$122)*INDIRECT(CONCATENATE("'Encargos e Benefícios'!",$AM39)))+SUM((P$1&gt;='Gastos com Pessoal'!$F$7:$F$106)*(P$1&lt;='Gastos com Pessoal'!$G$7:$G$106)*(IF('Gastos com Pessoal'!$H$7:$H$106&lt;=P$1,1,0))*INDIRECT(CONCATENATE("'Gastos com Pessoal'!",$AN39)))+SUM((P$1&gt;='Gastos com Pessoal'!$F$113:$F$122)*(P$1&lt;='Gastos com Pessoal'!$G$113:$G$122)*(IF('Gastos com Pessoal'!$H$113:$H$122&lt;=P$1,1,0))*INDIRECT(CONCATENATE("'Gastos com Pessoal'!",$AO39)))</f>
        <v>0</v>
      </c>
      <c r="Q39" s="118">
        <f t="array" aca="1" ref="Q39" ca="1">SUM((Q$1&gt;='Gastos com Pessoal'!$F$7:$F$106)*(Q$1&lt;='Gastos com Pessoal'!$G$7:$G$106)*INDIRECT(CONCATENATE("'Encargos e Benefícios'!",$AL39)))+SUM((Q$1&gt;='Gastos com Pessoal'!$F$113:$F$122)*(Q$1&lt;='Gastos com Pessoal'!$G$113:$G$122)*INDIRECT(CONCATENATE("'Encargos e Benefícios'!",$AM39)))+SUM((Q$1&gt;='Gastos com Pessoal'!$F$7:$F$106)*(Q$1&lt;='Gastos com Pessoal'!$G$7:$G$106)*(IF('Gastos com Pessoal'!$H$7:$H$106&lt;=Q$1,1,0))*INDIRECT(CONCATENATE("'Gastos com Pessoal'!",$AN39)))+SUM((Q$1&gt;='Gastos com Pessoal'!$F$113:$F$122)*(Q$1&lt;='Gastos com Pessoal'!$G$113:$G$122)*(IF('Gastos com Pessoal'!$H$113:$H$122&lt;=Q$1,1,0))*INDIRECT(CONCATENATE("'Gastos com Pessoal'!",$AO39)))</f>
        <v>0</v>
      </c>
      <c r="R39" s="118">
        <f t="array" aca="1" ref="R39" ca="1">SUM((R$1&gt;='Gastos com Pessoal'!$F$7:$F$106)*(R$1&lt;='Gastos com Pessoal'!$G$7:$G$106)*INDIRECT(CONCATENATE("'Encargos e Benefícios'!",$AL39)))+SUM((R$1&gt;='Gastos com Pessoal'!$F$113:$F$122)*(R$1&lt;='Gastos com Pessoal'!$G$113:$G$122)*INDIRECT(CONCATENATE("'Encargos e Benefícios'!",$AM39)))+SUM((R$1&gt;='Gastos com Pessoal'!$F$7:$F$106)*(R$1&lt;='Gastos com Pessoal'!$G$7:$G$106)*(IF('Gastos com Pessoal'!$H$7:$H$106&lt;=R$1,1,0))*INDIRECT(CONCATENATE("'Gastos com Pessoal'!",$AN39)))+SUM((R$1&gt;='Gastos com Pessoal'!$F$113:$F$122)*(R$1&lt;='Gastos com Pessoal'!$G$113:$G$122)*(IF('Gastos com Pessoal'!$H$113:$H$122&lt;=R$1,1,0))*INDIRECT(CONCATENATE("'Gastos com Pessoal'!",$AO39)))</f>
        <v>0</v>
      </c>
      <c r="S39" s="118">
        <f t="array" aca="1" ref="S39" ca="1">SUM((S$1&gt;='Gastos com Pessoal'!$F$7:$F$106)*(S$1&lt;='Gastos com Pessoal'!$G$7:$G$106)*INDIRECT(CONCATENATE("'Encargos e Benefícios'!",$AL39)))+SUM((S$1&gt;='Gastos com Pessoal'!$F$113:$F$122)*(S$1&lt;='Gastos com Pessoal'!$G$113:$G$122)*INDIRECT(CONCATENATE("'Encargos e Benefícios'!",$AM39)))+SUM((S$1&gt;='Gastos com Pessoal'!$F$7:$F$106)*(S$1&lt;='Gastos com Pessoal'!$G$7:$G$106)*(IF('Gastos com Pessoal'!$H$7:$H$106&lt;=S$1,1,0))*INDIRECT(CONCATENATE("'Gastos com Pessoal'!",$AN39)))+SUM((S$1&gt;='Gastos com Pessoal'!$F$113:$F$122)*(S$1&lt;='Gastos com Pessoal'!$G$113:$G$122)*(IF('Gastos com Pessoal'!$H$113:$H$122&lt;=S$1,1,0))*INDIRECT(CONCATENATE("'Gastos com Pessoal'!",$AO39)))</f>
        <v>0</v>
      </c>
      <c r="T39" s="118">
        <f t="array" aca="1" ref="T39" ca="1">SUM((T$1&gt;='Gastos com Pessoal'!$F$7:$F$106)*(T$1&lt;='Gastos com Pessoal'!$G$7:$G$106)*INDIRECT(CONCATENATE("'Encargos e Benefícios'!",$AL39)))+SUM((T$1&gt;='Gastos com Pessoal'!$F$113:$F$122)*(T$1&lt;='Gastos com Pessoal'!$G$113:$G$122)*INDIRECT(CONCATENATE("'Encargos e Benefícios'!",$AM39)))+SUM((T$1&gt;='Gastos com Pessoal'!$F$7:$F$106)*(T$1&lt;='Gastos com Pessoal'!$G$7:$G$106)*(IF('Gastos com Pessoal'!$H$7:$H$106&lt;=T$1,1,0))*INDIRECT(CONCATENATE("'Gastos com Pessoal'!",$AN39)))+SUM((T$1&gt;='Gastos com Pessoal'!$F$113:$F$122)*(T$1&lt;='Gastos com Pessoal'!$G$113:$G$122)*(IF('Gastos com Pessoal'!$H$113:$H$122&lt;=T$1,1,0))*INDIRECT(CONCATENATE("'Gastos com Pessoal'!",$AO39)))</f>
        <v>0</v>
      </c>
      <c r="U39" s="118">
        <f t="array" aca="1" ref="U39" ca="1">SUM((U$1&gt;='Gastos com Pessoal'!$F$7:$F$106)*(U$1&lt;='Gastos com Pessoal'!$G$7:$G$106)*INDIRECT(CONCATENATE("'Encargos e Benefícios'!",$AL39)))+SUM((U$1&gt;='Gastos com Pessoal'!$F$113:$F$122)*(U$1&lt;='Gastos com Pessoal'!$G$113:$G$122)*INDIRECT(CONCATENATE("'Encargos e Benefícios'!",$AM39)))+SUM((U$1&gt;='Gastos com Pessoal'!$F$7:$F$106)*(U$1&lt;='Gastos com Pessoal'!$G$7:$G$106)*(IF('Gastos com Pessoal'!$H$7:$H$106&lt;=U$1,1,0))*INDIRECT(CONCATENATE("'Gastos com Pessoal'!",$AN39)))+SUM((U$1&gt;='Gastos com Pessoal'!$F$113:$F$122)*(U$1&lt;='Gastos com Pessoal'!$G$113:$G$122)*(IF('Gastos com Pessoal'!$H$113:$H$122&lt;=U$1,1,0))*INDIRECT(CONCATENATE("'Gastos com Pessoal'!",$AO39)))</f>
        <v>0</v>
      </c>
      <c r="V39" s="118">
        <f t="array" aca="1" ref="V39" ca="1">SUM((V$1&gt;='Gastos com Pessoal'!$F$7:$F$106)*(V$1&lt;='Gastos com Pessoal'!$G$7:$G$106)*INDIRECT(CONCATENATE("'Encargos e Benefícios'!",$AL39)))+SUM((V$1&gt;='Gastos com Pessoal'!$F$113:$F$122)*(V$1&lt;='Gastos com Pessoal'!$G$113:$G$122)*INDIRECT(CONCATENATE("'Encargos e Benefícios'!",$AM39)))+SUM((V$1&gt;='Gastos com Pessoal'!$F$7:$F$106)*(V$1&lt;='Gastos com Pessoal'!$G$7:$G$106)*(IF('Gastos com Pessoal'!$H$7:$H$106&lt;=V$1,1,0))*INDIRECT(CONCATENATE("'Gastos com Pessoal'!",$AN39)))+SUM((V$1&gt;='Gastos com Pessoal'!$F$113:$F$122)*(V$1&lt;='Gastos com Pessoal'!$G$113:$G$122)*(IF('Gastos com Pessoal'!$H$113:$H$122&lt;=V$1,1,0))*INDIRECT(CONCATENATE("'Gastos com Pessoal'!",$AO39)))</f>
        <v>0</v>
      </c>
      <c r="W39" s="118">
        <f t="array" aca="1" ref="W39" ca="1">SUM((W$1&gt;='Gastos com Pessoal'!$F$7:$F$106)*(W$1&lt;='Gastos com Pessoal'!$G$7:$G$106)*INDIRECT(CONCATENATE("'Encargos e Benefícios'!",$AL39)))+SUM((W$1&gt;='Gastos com Pessoal'!$F$113:$F$122)*(W$1&lt;='Gastos com Pessoal'!$G$113:$G$122)*INDIRECT(CONCATENATE("'Encargos e Benefícios'!",$AM39)))+SUM((W$1&gt;='Gastos com Pessoal'!$F$7:$F$106)*(W$1&lt;='Gastos com Pessoal'!$G$7:$G$106)*(IF('Gastos com Pessoal'!$H$7:$H$106&lt;=W$1,1,0))*INDIRECT(CONCATENATE("'Gastos com Pessoal'!",$AN39)))+SUM((W$1&gt;='Gastos com Pessoal'!$F$113:$F$122)*(W$1&lt;='Gastos com Pessoal'!$G$113:$G$122)*(IF('Gastos com Pessoal'!$H$113:$H$122&lt;=W$1,1,0))*INDIRECT(CONCATENATE("'Gastos com Pessoal'!",$AO39)))</f>
        <v>0</v>
      </c>
      <c r="X39" s="118">
        <f t="array" aca="1" ref="X39" ca="1">SUM((X$1&gt;='Gastos com Pessoal'!$F$7:$F$106)*(X$1&lt;='Gastos com Pessoal'!$G$7:$G$106)*INDIRECT(CONCATENATE("'Encargos e Benefícios'!",$AL39)))+SUM((X$1&gt;='Gastos com Pessoal'!$F$113:$F$122)*(X$1&lt;='Gastos com Pessoal'!$G$113:$G$122)*INDIRECT(CONCATENATE("'Encargos e Benefícios'!",$AM39)))+SUM((X$1&gt;='Gastos com Pessoal'!$F$7:$F$106)*(X$1&lt;='Gastos com Pessoal'!$G$7:$G$106)*(IF('Gastos com Pessoal'!$H$7:$H$106&lt;=X$1,1,0))*INDIRECT(CONCATENATE("'Gastos com Pessoal'!",$AN39)))+SUM((X$1&gt;='Gastos com Pessoal'!$F$113:$F$122)*(X$1&lt;='Gastos com Pessoal'!$G$113:$G$122)*(IF('Gastos com Pessoal'!$H$113:$H$122&lt;=X$1,1,0))*INDIRECT(CONCATENATE("'Gastos com Pessoal'!",$AO39)))</f>
        <v>0</v>
      </c>
      <c r="Y39" s="118">
        <f t="array" aca="1" ref="Y39" ca="1">SUM((Y$1&gt;='Gastos com Pessoal'!$F$7:$F$106)*(Y$1&lt;='Gastos com Pessoal'!$G$7:$G$106)*INDIRECT(CONCATENATE("'Encargos e Benefícios'!",$AL39)))+SUM((Y$1&gt;='Gastos com Pessoal'!$F$113:$F$122)*(Y$1&lt;='Gastos com Pessoal'!$G$113:$G$122)*INDIRECT(CONCATENATE("'Encargos e Benefícios'!",$AM39)))+SUM((Y$1&gt;='Gastos com Pessoal'!$F$7:$F$106)*(Y$1&lt;='Gastos com Pessoal'!$G$7:$G$106)*(IF('Gastos com Pessoal'!$H$7:$H$106&lt;=Y$1,1,0))*INDIRECT(CONCATENATE("'Gastos com Pessoal'!",$AN39)))+SUM((Y$1&gt;='Gastos com Pessoal'!$F$113:$F$122)*(Y$1&lt;='Gastos com Pessoal'!$G$113:$G$122)*(IF('Gastos com Pessoal'!$H$113:$H$122&lt;=Y$1,1,0))*INDIRECT(CONCATENATE("'Gastos com Pessoal'!",$AO39)))</f>
        <v>0</v>
      </c>
      <c r="Z39" s="118">
        <f t="array" aca="1" ref="Z39" ca="1">SUM((Z$1&gt;='Gastos com Pessoal'!$F$7:$F$106)*(Z$1&lt;='Gastos com Pessoal'!$G$7:$G$106)*INDIRECT(CONCATENATE("'Encargos e Benefícios'!",$AL39)))+SUM((Z$1&gt;='Gastos com Pessoal'!$F$113:$F$122)*(Z$1&lt;='Gastos com Pessoal'!$G$113:$G$122)*INDIRECT(CONCATENATE("'Encargos e Benefícios'!",$AM39)))+SUM((Z$1&gt;='Gastos com Pessoal'!$F$7:$F$106)*(Z$1&lt;='Gastos com Pessoal'!$G$7:$G$106)*(IF('Gastos com Pessoal'!$H$7:$H$106&lt;=Z$1,1,0))*INDIRECT(CONCATENATE("'Gastos com Pessoal'!",$AN39)))+SUM((Z$1&gt;='Gastos com Pessoal'!$F$113:$F$122)*(Z$1&lt;='Gastos com Pessoal'!$G$113:$G$122)*(IF('Gastos com Pessoal'!$H$113:$H$122&lt;=Z$1,1,0))*INDIRECT(CONCATENATE("'Gastos com Pessoal'!",$AO39)))</f>
        <v>0</v>
      </c>
      <c r="AA39" s="113">
        <f t="shared" ca="1" si="11"/>
        <v>0</v>
      </c>
      <c r="AB39" s="124">
        <f t="shared" ca="1" si="12"/>
        <v>0</v>
      </c>
      <c r="AL39" s="229" t="str">
        <f ca="1">IF(ISNA('Encargos e Benefícios'!AA2),"$ZZ$6:$ZZ$105",'Encargos e Benefícios'!AA2)</f>
        <v>$ZZ$6:$ZZ$105</v>
      </c>
      <c r="AM39" s="229" t="str">
        <f ca="1">IF(ISNA('Encargos e Benefícios'!AC2),"$ZZ$112:$ZZ$121",'Encargos e Benefícios'!AC2)</f>
        <v>$ZZ$112:$ZZ$121</v>
      </c>
      <c r="AN39" s="76" t="str">
        <f ca="1">IF(ISNA('Gastos com Pessoal'!AA2),"$ZZ$6:$ZZ$105",'Gastos com Pessoal'!AA2)</f>
        <v>$ZZ$6:$ZZ$105</v>
      </c>
      <c r="AO39" s="76" t="str">
        <f ca="1">IF(ISNA('Gastos com Pessoal'!AC2),"$ZZ$112:$ZZ$121",'Gastos com Pessoal'!AC2)</f>
        <v>$ZZ$112:$ZZ$121</v>
      </c>
    </row>
    <row r="40" spans="1:41" s="76" customFormat="1" ht="23.25" customHeight="1">
      <c r="A40" s="292" t="s">
        <v>103</v>
      </c>
      <c r="B40" s="234" t="s">
        <v>59</v>
      </c>
      <c r="C40" s="118">
        <f t="array" aca="1" ref="C40" ca="1">SUM((C$1&gt;='Gastos com Pessoal'!$F$7:$F$106)*(C$1&lt;='Gastos com Pessoal'!$G$7:$G$106)*INDIRECT(CONCATENATE("'Encargos e Benefícios'!",$AL40)))+SUM((C$1&gt;='Gastos com Pessoal'!$F$113:$F$122)*(C$1&lt;='Gastos com Pessoal'!$G$113:$G$122)*INDIRECT(CONCATENATE("'Encargos e Benefícios'!",$AM40)))+SUM((C$1&gt;='Gastos com Pessoal'!$F$7:$F$106)*(C$1&lt;='Gastos com Pessoal'!$G$7:$G$106)*(IF('Gastos com Pessoal'!$H$7:$H$106&lt;=C$1,1,0))*INDIRECT(CONCATENATE("'Gastos com Pessoal'!",$AN40)))+SUM((C$1&gt;='Gastos com Pessoal'!$F$113:$F$122)*(C$1&lt;='Gastos com Pessoal'!$G$113:$G$122)*(IF('Gastos com Pessoal'!$H$113:$H$122&lt;=C$1,1,0))*INDIRECT(CONCATENATE("'Gastos com Pessoal'!",$AO40)))</f>
        <v>0</v>
      </c>
      <c r="D40" s="118">
        <f t="array" aca="1" ref="D40" ca="1">SUM((D$1&gt;='Gastos com Pessoal'!$F$7:$F$106)*(D$1&lt;='Gastos com Pessoal'!$G$7:$G$106)*INDIRECT(CONCATENATE("'Encargos e Benefícios'!",$AL40)))+SUM((D$1&gt;='Gastos com Pessoal'!$F$113:$F$122)*(D$1&lt;='Gastos com Pessoal'!$G$113:$G$122)*INDIRECT(CONCATENATE("'Encargos e Benefícios'!",$AM40)))+SUM((D$1&gt;='Gastos com Pessoal'!$F$7:$F$106)*(D$1&lt;='Gastos com Pessoal'!$G$7:$G$106)*(IF('Gastos com Pessoal'!$H$7:$H$106&lt;=D$1,1,0))*INDIRECT(CONCATENATE("'Gastos com Pessoal'!",$AN40)))+SUM((D$1&gt;='Gastos com Pessoal'!$F$113:$F$122)*(D$1&lt;='Gastos com Pessoal'!$G$113:$G$122)*(IF('Gastos com Pessoal'!$H$113:$H$122&lt;=D$1,1,0))*INDIRECT(CONCATENATE("'Gastos com Pessoal'!",$AO40)))</f>
        <v>0</v>
      </c>
      <c r="E40" s="118">
        <f t="array" aca="1" ref="E40" ca="1">SUM((E$1&gt;='Gastos com Pessoal'!$F$7:$F$106)*(E$1&lt;='Gastos com Pessoal'!$G$7:$G$106)*INDIRECT(CONCATENATE("'Encargos e Benefícios'!",$AL40)))+SUM((E$1&gt;='Gastos com Pessoal'!$F$113:$F$122)*(E$1&lt;='Gastos com Pessoal'!$G$113:$G$122)*INDIRECT(CONCATENATE("'Encargos e Benefícios'!",$AM40)))+SUM((E$1&gt;='Gastos com Pessoal'!$F$7:$F$106)*(E$1&lt;='Gastos com Pessoal'!$G$7:$G$106)*(IF('Gastos com Pessoal'!$H$7:$H$106&lt;=E$1,1,0))*INDIRECT(CONCATENATE("'Gastos com Pessoal'!",$AN40)))+SUM((E$1&gt;='Gastos com Pessoal'!$F$113:$F$122)*(E$1&lt;='Gastos com Pessoal'!$G$113:$G$122)*(IF('Gastos com Pessoal'!$H$113:$H$122&lt;=E$1,1,0))*INDIRECT(CONCATENATE("'Gastos com Pessoal'!",$AO40)))</f>
        <v>0</v>
      </c>
      <c r="F40" s="118">
        <f t="array" aca="1" ref="F40" ca="1">SUM((F$1&gt;='Gastos com Pessoal'!$F$7:$F$106)*(F$1&lt;='Gastos com Pessoal'!$G$7:$G$106)*INDIRECT(CONCATENATE("'Encargos e Benefícios'!",$AL40)))+SUM((F$1&gt;='Gastos com Pessoal'!$F$113:$F$122)*(F$1&lt;='Gastos com Pessoal'!$G$113:$G$122)*INDIRECT(CONCATENATE("'Encargos e Benefícios'!",$AM40)))+SUM((F$1&gt;='Gastos com Pessoal'!$F$7:$F$106)*(F$1&lt;='Gastos com Pessoal'!$G$7:$G$106)*(IF('Gastos com Pessoal'!$H$7:$H$106&lt;=F$1,1,0))*INDIRECT(CONCATENATE("'Gastos com Pessoal'!",$AN40)))+SUM((F$1&gt;='Gastos com Pessoal'!$F$113:$F$122)*(F$1&lt;='Gastos com Pessoal'!$G$113:$G$122)*(IF('Gastos com Pessoal'!$H$113:$H$122&lt;=F$1,1,0))*INDIRECT(CONCATENATE("'Gastos com Pessoal'!",$AO40)))</f>
        <v>0</v>
      </c>
      <c r="G40" s="118">
        <f t="array" aca="1" ref="G40" ca="1">SUM((G$1&gt;='Gastos com Pessoal'!$F$7:$F$106)*(G$1&lt;='Gastos com Pessoal'!$G$7:$G$106)*INDIRECT(CONCATENATE("'Encargos e Benefícios'!",$AL40)))+SUM((G$1&gt;='Gastos com Pessoal'!$F$113:$F$122)*(G$1&lt;='Gastos com Pessoal'!$G$113:$G$122)*INDIRECT(CONCATENATE("'Encargos e Benefícios'!",$AM40)))+SUM((G$1&gt;='Gastos com Pessoal'!$F$7:$F$106)*(G$1&lt;='Gastos com Pessoal'!$G$7:$G$106)*(IF('Gastos com Pessoal'!$H$7:$H$106&lt;=G$1,1,0))*INDIRECT(CONCATENATE("'Gastos com Pessoal'!",$AN40)))+SUM((G$1&gt;='Gastos com Pessoal'!$F$113:$F$122)*(G$1&lt;='Gastos com Pessoal'!$G$113:$G$122)*(IF('Gastos com Pessoal'!$H$113:$H$122&lt;=G$1,1,0))*INDIRECT(CONCATENATE("'Gastos com Pessoal'!",$AO40)))</f>
        <v>0</v>
      </c>
      <c r="H40" s="118">
        <f t="array" aca="1" ref="H40" ca="1">SUM((H$1&gt;='Gastos com Pessoal'!$F$7:$F$106)*(H$1&lt;='Gastos com Pessoal'!$G$7:$G$106)*INDIRECT(CONCATENATE("'Encargos e Benefícios'!",$AL40)))+SUM((H$1&gt;='Gastos com Pessoal'!$F$113:$F$122)*(H$1&lt;='Gastos com Pessoal'!$G$113:$G$122)*INDIRECT(CONCATENATE("'Encargos e Benefícios'!",$AM40)))+SUM((H$1&gt;='Gastos com Pessoal'!$F$7:$F$106)*(H$1&lt;='Gastos com Pessoal'!$G$7:$G$106)*(IF('Gastos com Pessoal'!$H$7:$H$106&lt;=H$1,1,0))*INDIRECT(CONCATENATE("'Gastos com Pessoal'!",$AN40)))+SUM((H$1&gt;='Gastos com Pessoal'!$F$113:$F$122)*(H$1&lt;='Gastos com Pessoal'!$G$113:$G$122)*(IF('Gastos com Pessoal'!$H$113:$H$122&lt;=H$1,1,0))*INDIRECT(CONCATENATE("'Gastos com Pessoal'!",$AO40)))</f>
        <v>0</v>
      </c>
      <c r="I40" s="118">
        <f t="array" aca="1" ref="I40" ca="1">SUM((I$1&gt;='Gastos com Pessoal'!$F$7:$F$106)*(I$1&lt;='Gastos com Pessoal'!$G$7:$G$106)*INDIRECT(CONCATENATE("'Encargos e Benefícios'!",$AL40)))+SUM((I$1&gt;='Gastos com Pessoal'!$F$113:$F$122)*(I$1&lt;='Gastos com Pessoal'!$G$113:$G$122)*INDIRECT(CONCATENATE("'Encargos e Benefícios'!",$AM40)))+SUM((I$1&gt;='Gastos com Pessoal'!$F$7:$F$106)*(I$1&lt;='Gastos com Pessoal'!$G$7:$G$106)*(IF('Gastos com Pessoal'!$H$7:$H$106&lt;=I$1,1,0))*INDIRECT(CONCATENATE("'Gastos com Pessoal'!",$AN40)))+SUM((I$1&gt;='Gastos com Pessoal'!$F$113:$F$122)*(I$1&lt;='Gastos com Pessoal'!$G$113:$G$122)*(IF('Gastos com Pessoal'!$H$113:$H$122&lt;=I$1,1,0))*INDIRECT(CONCATENATE("'Gastos com Pessoal'!",$AO40)))</f>
        <v>0</v>
      </c>
      <c r="J40" s="118">
        <f t="array" aca="1" ref="J40" ca="1">SUM((J$1&gt;='Gastos com Pessoal'!$F$7:$F$106)*(J$1&lt;='Gastos com Pessoal'!$G$7:$G$106)*INDIRECT(CONCATENATE("'Encargos e Benefícios'!",$AL40)))+SUM((J$1&gt;='Gastos com Pessoal'!$F$113:$F$122)*(J$1&lt;='Gastos com Pessoal'!$G$113:$G$122)*INDIRECT(CONCATENATE("'Encargos e Benefícios'!",$AM40)))+SUM((J$1&gt;='Gastos com Pessoal'!$F$7:$F$106)*(J$1&lt;='Gastos com Pessoal'!$G$7:$G$106)*(IF('Gastos com Pessoal'!$H$7:$H$106&lt;=J$1,1,0))*INDIRECT(CONCATENATE("'Gastos com Pessoal'!",$AN40)))+SUM((J$1&gt;='Gastos com Pessoal'!$F$113:$F$122)*(J$1&lt;='Gastos com Pessoal'!$G$113:$G$122)*(IF('Gastos com Pessoal'!$H$113:$H$122&lt;=J$1,1,0))*INDIRECT(CONCATENATE("'Gastos com Pessoal'!",$AO40)))</f>
        <v>0</v>
      </c>
      <c r="K40" s="118">
        <f t="array" aca="1" ref="K40" ca="1">SUM((K$1&gt;='Gastos com Pessoal'!$F$7:$F$106)*(K$1&lt;='Gastos com Pessoal'!$G$7:$G$106)*INDIRECT(CONCATENATE("'Encargos e Benefícios'!",$AL40)))+SUM((K$1&gt;='Gastos com Pessoal'!$F$113:$F$122)*(K$1&lt;='Gastos com Pessoal'!$G$113:$G$122)*INDIRECT(CONCATENATE("'Encargos e Benefícios'!",$AM40)))+SUM((K$1&gt;='Gastos com Pessoal'!$F$7:$F$106)*(K$1&lt;='Gastos com Pessoal'!$G$7:$G$106)*(IF('Gastos com Pessoal'!$H$7:$H$106&lt;=K$1,1,0))*INDIRECT(CONCATENATE("'Gastos com Pessoal'!",$AN40)))+SUM((K$1&gt;='Gastos com Pessoal'!$F$113:$F$122)*(K$1&lt;='Gastos com Pessoal'!$G$113:$G$122)*(IF('Gastos com Pessoal'!$H$113:$H$122&lt;=K$1,1,0))*INDIRECT(CONCATENATE("'Gastos com Pessoal'!",$AO40)))</f>
        <v>0</v>
      </c>
      <c r="L40" s="118">
        <f t="array" aca="1" ref="L40" ca="1">SUM((L$1&gt;='Gastos com Pessoal'!$F$7:$F$106)*(L$1&lt;='Gastos com Pessoal'!$G$7:$G$106)*INDIRECT(CONCATENATE("'Encargos e Benefícios'!",$AL40)))+SUM((L$1&gt;='Gastos com Pessoal'!$F$113:$F$122)*(L$1&lt;='Gastos com Pessoal'!$G$113:$G$122)*INDIRECT(CONCATENATE("'Encargos e Benefícios'!",$AM40)))+SUM((L$1&gt;='Gastos com Pessoal'!$F$7:$F$106)*(L$1&lt;='Gastos com Pessoal'!$G$7:$G$106)*(IF('Gastos com Pessoal'!$H$7:$H$106&lt;=L$1,1,0))*INDIRECT(CONCATENATE("'Gastos com Pessoal'!",$AN40)))+SUM((L$1&gt;='Gastos com Pessoal'!$F$113:$F$122)*(L$1&lt;='Gastos com Pessoal'!$G$113:$G$122)*(IF('Gastos com Pessoal'!$H$113:$H$122&lt;=L$1,1,0))*INDIRECT(CONCATENATE("'Gastos com Pessoal'!",$AO40)))</f>
        <v>0</v>
      </c>
      <c r="M40" s="118">
        <f t="array" aca="1" ref="M40" ca="1">SUM((M$1&gt;='Gastos com Pessoal'!$F$7:$F$106)*(M$1&lt;='Gastos com Pessoal'!$G$7:$G$106)*INDIRECT(CONCATENATE("'Encargos e Benefícios'!",$AL40)))+SUM((M$1&gt;='Gastos com Pessoal'!$F$113:$F$122)*(M$1&lt;='Gastos com Pessoal'!$G$113:$G$122)*INDIRECT(CONCATENATE("'Encargos e Benefícios'!",$AM40)))+SUM((M$1&gt;='Gastos com Pessoal'!$F$7:$F$106)*(M$1&lt;='Gastos com Pessoal'!$G$7:$G$106)*(IF('Gastos com Pessoal'!$H$7:$H$106&lt;=M$1,1,0))*INDIRECT(CONCATENATE("'Gastos com Pessoal'!",$AN40)))+SUM((M$1&gt;='Gastos com Pessoal'!$F$113:$F$122)*(M$1&lt;='Gastos com Pessoal'!$G$113:$G$122)*(IF('Gastos com Pessoal'!$H$113:$H$122&lt;=M$1,1,0))*INDIRECT(CONCATENATE("'Gastos com Pessoal'!",$AO40)))</f>
        <v>0</v>
      </c>
      <c r="N40" s="118">
        <f t="array" aca="1" ref="N40" ca="1">SUM((N$1&gt;='Gastos com Pessoal'!$F$7:$F$106)*(N$1&lt;='Gastos com Pessoal'!$G$7:$G$106)*INDIRECT(CONCATENATE("'Encargos e Benefícios'!",$AL40)))+SUM((N$1&gt;='Gastos com Pessoal'!$F$113:$F$122)*(N$1&lt;='Gastos com Pessoal'!$G$113:$G$122)*INDIRECT(CONCATENATE("'Encargos e Benefícios'!",$AM40)))+SUM((N$1&gt;='Gastos com Pessoal'!$F$7:$F$106)*(N$1&lt;='Gastos com Pessoal'!$G$7:$G$106)*(IF('Gastos com Pessoal'!$H$7:$H$106&lt;=N$1,1,0))*INDIRECT(CONCATENATE("'Gastos com Pessoal'!",$AN40)))+SUM((N$1&gt;='Gastos com Pessoal'!$F$113:$F$122)*(N$1&lt;='Gastos com Pessoal'!$G$113:$G$122)*(IF('Gastos com Pessoal'!$H$113:$H$122&lt;=N$1,1,0))*INDIRECT(CONCATENATE("'Gastos com Pessoal'!",$AO40)))</f>
        <v>0</v>
      </c>
      <c r="O40" s="118">
        <f t="array" aca="1" ref="O40" ca="1">SUM((O$1&gt;='Gastos com Pessoal'!$F$7:$F$106)*(O$1&lt;='Gastos com Pessoal'!$G$7:$G$106)*INDIRECT(CONCATENATE("'Encargos e Benefícios'!",$AL40)))+SUM((O$1&gt;='Gastos com Pessoal'!$F$113:$F$122)*(O$1&lt;='Gastos com Pessoal'!$G$113:$G$122)*INDIRECT(CONCATENATE("'Encargos e Benefícios'!",$AM40)))+SUM((O$1&gt;='Gastos com Pessoal'!$F$7:$F$106)*(O$1&lt;='Gastos com Pessoal'!$G$7:$G$106)*(IF('Gastos com Pessoal'!$H$7:$H$106&lt;=O$1,1,0))*INDIRECT(CONCATENATE("'Gastos com Pessoal'!",$AN40)))+SUM((O$1&gt;='Gastos com Pessoal'!$F$113:$F$122)*(O$1&lt;='Gastos com Pessoal'!$G$113:$G$122)*(IF('Gastos com Pessoal'!$H$113:$H$122&lt;=O$1,1,0))*INDIRECT(CONCATENATE("'Gastos com Pessoal'!",$AO40)))</f>
        <v>0</v>
      </c>
      <c r="P40" s="118">
        <f t="array" aca="1" ref="P40" ca="1">SUM((P$1&gt;='Gastos com Pessoal'!$F$7:$F$106)*(P$1&lt;='Gastos com Pessoal'!$G$7:$G$106)*INDIRECT(CONCATENATE("'Encargos e Benefícios'!",$AL40)))+SUM((P$1&gt;='Gastos com Pessoal'!$F$113:$F$122)*(P$1&lt;='Gastos com Pessoal'!$G$113:$G$122)*INDIRECT(CONCATENATE("'Encargos e Benefícios'!",$AM40)))+SUM((P$1&gt;='Gastos com Pessoal'!$F$7:$F$106)*(P$1&lt;='Gastos com Pessoal'!$G$7:$G$106)*(IF('Gastos com Pessoal'!$H$7:$H$106&lt;=P$1,1,0))*INDIRECT(CONCATENATE("'Gastos com Pessoal'!",$AN40)))+SUM((P$1&gt;='Gastos com Pessoal'!$F$113:$F$122)*(P$1&lt;='Gastos com Pessoal'!$G$113:$G$122)*(IF('Gastos com Pessoal'!$H$113:$H$122&lt;=P$1,1,0))*INDIRECT(CONCATENATE("'Gastos com Pessoal'!",$AO40)))</f>
        <v>0</v>
      </c>
      <c r="Q40" s="118">
        <f t="array" aca="1" ref="Q40" ca="1">SUM((Q$1&gt;='Gastos com Pessoal'!$F$7:$F$106)*(Q$1&lt;='Gastos com Pessoal'!$G$7:$G$106)*INDIRECT(CONCATENATE("'Encargos e Benefícios'!",$AL40)))+SUM((Q$1&gt;='Gastos com Pessoal'!$F$113:$F$122)*(Q$1&lt;='Gastos com Pessoal'!$G$113:$G$122)*INDIRECT(CONCATENATE("'Encargos e Benefícios'!",$AM40)))+SUM((Q$1&gt;='Gastos com Pessoal'!$F$7:$F$106)*(Q$1&lt;='Gastos com Pessoal'!$G$7:$G$106)*(IF('Gastos com Pessoal'!$H$7:$H$106&lt;=Q$1,1,0))*INDIRECT(CONCATENATE("'Gastos com Pessoal'!",$AN40)))+SUM((Q$1&gt;='Gastos com Pessoal'!$F$113:$F$122)*(Q$1&lt;='Gastos com Pessoal'!$G$113:$G$122)*(IF('Gastos com Pessoal'!$H$113:$H$122&lt;=Q$1,1,0))*INDIRECT(CONCATENATE("'Gastos com Pessoal'!",$AO40)))</f>
        <v>0</v>
      </c>
      <c r="R40" s="118">
        <f t="array" aca="1" ref="R40" ca="1">SUM((R$1&gt;='Gastos com Pessoal'!$F$7:$F$106)*(R$1&lt;='Gastos com Pessoal'!$G$7:$G$106)*INDIRECT(CONCATENATE("'Encargos e Benefícios'!",$AL40)))+SUM((R$1&gt;='Gastos com Pessoal'!$F$113:$F$122)*(R$1&lt;='Gastos com Pessoal'!$G$113:$G$122)*INDIRECT(CONCATENATE("'Encargos e Benefícios'!",$AM40)))+SUM((R$1&gt;='Gastos com Pessoal'!$F$7:$F$106)*(R$1&lt;='Gastos com Pessoal'!$G$7:$G$106)*(IF('Gastos com Pessoal'!$H$7:$H$106&lt;=R$1,1,0))*INDIRECT(CONCATENATE("'Gastos com Pessoal'!",$AN40)))+SUM((R$1&gt;='Gastos com Pessoal'!$F$113:$F$122)*(R$1&lt;='Gastos com Pessoal'!$G$113:$G$122)*(IF('Gastos com Pessoal'!$H$113:$H$122&lt;=R$1,1,0))*INDIRECT(CONCATENATE("'Gastos com Pessoal'!",$AO40)))</f>
        <v>0</v>
      </c>
      <c r="S40" s="118">
        <f t="array" aca="1" ref="S40" ca="1">SUM((S$1&gt;='Gastos com Pessoal'!$F$7:$F$106)*(S$1&lt;='Gastos com Pessoal'!$G$7:$G$106)*INDIRECT(CONCATENATE("'Encargos e Benefícios'!",$AL40)))+SUM((S$1&gt;='Gastos com Pessoal'!$F$113:$F$122)*(S$1&lt;='Gastos com Pessoal'!$G$113:$G$122)*INDIRECT(CONCATENATE("'Encargos e Benefícios'!",$AM40)))+SUM((S$1&gt;='Gastos com Pessoal'!$F$7:$F$106)*(S$1&lt;='Gastos com Pessoal'!$G$7:$G$106)*(IF('Gastos com Pessoal'!$H$7:$H$106&lt;=S$1,1,0))*INDIRECT(CONCATENATE("'Gastos com Pessoal'!",$AN40)))+SUM((S$1&gt;='Gastos com Pessoal'!$F$113:$F$122)*(S$1&lt;='Gastos com Pessoal'!$G$113:$G$122)*(IF('Gastos com Pessoal'!$H$113:$H$122&lt;=S$1,1,0))*INDIRECT(CONCATENATE("'Gastos com Pessoal'!",$AO40)))</f>
        <v>0</v>
      </c>
      <c r="T40" s="118">
        <f t="array" aca="1" ref="T40" ca="1">SUM((T$1&gt;='Gastos com Pessoal'!$F$7:$F$106)*(T$1&lt;='Gastos com Pessoal'!$G$7:$G$106)*INDIRECT(CONCATENATE("'Encargos e Benefícios'!",$AL40)))+SUM((T$1&gt;='Gastos com Pessoal'!$F$113:$F$122)*(T$1&lt;='Gastos com Pessoal'!$G$113:$G$122)*INDIRECT(CONCATENATE("'Encargos e Benefícios'!",$AM40)))+SUM((T$1&gt;='Gastos com Pessoal'!$F$7:$F$106)*(T$1&lt;='Gastos com Pessoal'!$G$7:$G$106)*(IF('Gastos com Pessoal'!$H$7:$H$106&lt;=T$1,1,0))*INDIRECT(CONCATENATE("'Gastos com Pessoal'!",$AN40)))+SUM((T$1&gt;='Gastos com Pessoal'!$F$113:$F$122)*(T$1&lt;='Gastos com Pessoal'!$G$113:$G$122)*(IF('Gastos com Pessoal'!$H$113:$H$122&lt;=T$1,1,0))*INDIRECT(CONCATENATE("'Gastos com Pessoal'!",$AO40)))</f>
        <v>0</v>
      </c>
      <c r="U40" s="118">
        <f t="array" aca="1" ref="U40" ca="1">SUM((U$1&gt;='Gastos com Pessoal'!$F$7:$F$106)*(U$1&lt;='Gastos com Pessoal'!$G$7:$G$106)*INDIRECT(CONCATENATE("'Encargos e Benefícios'!",$AL40)))+SUM((U$1&gt;='Gastos com Pessoal'!$F$113:$F$122)*(U$1&lt;='Gastos com Pessoal'!$G$113:$G$122)*INDIRECT(CONCATENATE("'Encargos e Benefícios'!",$AM40)))+SUM((U$1&gt;='Gastos com Pessoal'!$F$7:$F$106)*(U$1&lt;='Gastos com Pessoal'!$G$7:$G$106)*(IF('Gastos com Pessoal'!$H$7:$H$106&lt;=U$1,1,0))*INDIRECT(CONCATENATE("'Gastos com Pessoal'!",$AN40)))+SUM((U$1&gt;='Gastos com Pessoal'!$F$113:$F$122)*(U$1&lt;='Gastos com Pessoal'!$G$113:$G$122)*(IF('Gastos com Pessoal'!$H$113:$H$122&lt;=U$1,1,0))*INDIRECT(CONCATENATE("'Gastos com Pessoal'!",$AO40)))</f>
        <v>0</v>
      </c>
      <c r="V40" s="118">
        <f t="array" aca="1" ref="V40" ca="1">SUM((V$1&gt;='Gastos com Pessoal'!$F$7:$F$106)*(V$1&lt;='Gastos com Pessoal'!$G$7:$G$106)*INDIRECT(CONCATENATE("'Encargos e Benefícios'!",$AL40)))+SUM((V$1&gt;='Gastos com Pessoal'!$F$113:$F$122)*(V$1&lt;='Gastos com Pessoal'!$G$113:$G$122)*INDIRECT(CONCATENATE("'Encargos e Benefícios'!",$AM40)))+SUM((V$1&gt;='Gastos com Pessoal'!$F$7:$F$106)*(V$1&lt;='Gastos com Pessoal'!$G$7:$G$106)*(IF('Gastos com Pessoal'!$H$7:$H$106&lt;=V$1,1,0))*INDIRECT(CONCATENATE("'Gastos com Pessoal'!",$AN40)))+SUM((V$1&gt;='Gastos com Pessoal'!$F$113:$F$122)*(V$1&lt;='Gastos com Pessoal'!$G$113:$G$122)*(IF('Gastos com Pessoal'!$H$113:$H$122&lt;=V$1,1,0))*INDIRECT(CONCATENATE("'Gastos com Pessoal'!",$AO40)))</f>
        <v>0</v>
      </c>
      <c r="W40" s="118">
        <f t="array" aca="1" ref="W40" ca="1">SUM((W$1&gt;='Gastos com Pessoal'!$F$7:$F$106)*(W$1&lt;='Gastos com Pessoal'!$G$7:$G$106)*INDIRECT(CONCATENATE("'Encargos e Benefícios'!",$AL40)))+SUM((W$1&gt;='Gastos com Pessoal'!$F$113:$F$122)*(W$1&lt;='Gastos com Pessoal'!$G$113:$G$122)*INDIRECT(CONCATENATE("'Encargos e Benefícios'!",$AM40)))+SUM((W$1&gt;='Gastos com Pessoal'!$F$7:$F$106)*(W$1&lt;='Gastos com Pessoal'!$G$7:$G$106)*(IF('Gastos com Pessoal'!$H$7:$H$106&lt;=W$1,1,0))*INDIRECT(CONCATENATE("'Gastos com Pessoal'!",$AN40)))+SUM((W$1&gt;='Gastos com Pessoal'!$F$113:$F$122)*(W$1&lt;='Gastos com Pessoal'!$G$113:$G$122)*(IF('Gastos com Pessoal'!$H$113:$H$122&lt;=W$1,1,0))*INDIRECT(CONCATENATE("'Gastos com Pessoal'!",$AO40)))</f>
        <v>0</v>
      </c>
      <c r="X40" s="118">
        <f t="array" aca="1" ref="X40" ca="1">SUM((X$1&gt;='Gastos com Pessoal'!$F$7:$F$106)*(X$1&lt;='Gastos com Pessoal'!$G$7:$G$106)*INDIRECT(CONCATENATE("'Encargos e Benefícios'!",$AL40)))+SUM((X$1&gt;='Gastos com Pessoal'!$F$113:$F$122)*(X$1&lt;='Gastos com Pessoal'!$G$113:$G$122)*INDIRECT(CONCATENATE("'Encargos e Benefícios'!",$AM40)))+SUM((X$1&gt;='Gastos com Pessoal'!$F$7:$F$106)*(X$1&lt;='Gastos com Pessoal'!$G$7:$G$106)*(IF('Gastos com Pessoal'!$H$7:$H$106&lt;=X$1,1,0))*INDIRECT(CONCATENATE("'Gastos com Pessoal'!",$AN40)))+SUM((X$1&gt;='Gastos com Pessoal'!$F$113:$F$122)*(X$1&lt;='Gastos com Pessoal'!$G$113:$G$122)*(IF('Gastos com Pessoal'!$H$113:$H$122&lt;=X$1,1,0))*INDIRECT(CONCATENATE("'Gastos com Pessoal'!",$AO40)))</f>
        <v>0</v>
      </c>
      <c r="Y40" s="118">
        <f t="array" aca="1" ref="Y40" ca="1">SUM((Y$1&gt;='Gastos com Pessoal'!$F$7:$F$106)*(Y$1&lt;='Gastos com Pessoal'!$G$7:$G$106)*INDIRECT(CONCATENATE("'Encargos e Benefícios'!",$AL40)))+SUM((Y$1&gt;='Gastos com Pessoal'!$F$113:$F$122)*(Y$1&lt;='Gastos com Pessoal'!$G$113:$G$122)*INDIRECT(CONCATENATE("'Encargos e Benefícios'!",$AM40)))+SUM((Y$1&gt;='Gastos com Pessoal'!$F$7:$F$106)*(Y$1&lt;='Gastos com Pessoal'!$G$7:$G$106)*(IF('Gastos com Pessoal'!$H$7:$H$106&lt;=Y$1,1,0))*INDIRECT(CONCATENATE("'Gastos com Pessoal'!",$AN40)))+SUM((Y$1&gt;='Gastos com Pessoal'!$F$113:$F$122)*(Y$1&lt;='Gastos com Pessoal'!$G$113:$G$122)*(IF('Gastos com Pessoal'!$H$113:$H$122&lt;=Y$1,1,0))*INDIRECT(CONCATENATE("'Gastos com Pessoal'!",$AO40)))</f>
        <v>0</v>
      </c>
      <c r="Z40" s="118">
        <f t="array" aca="1" ref="Z40" ca="1">SUM((Z$1&gt;='Gastos com Pessoal'!$F$7:$F$106)*(Z$1&lt;='Gastos com Pessoal'!$G$7:$G$106)*INDIRECT(CONCATENATE("'Encargos e Benefícios'!",$AL40)))+SUM((Z$1&gt;='Gastos com Pessoal'!$F$113:$F$122)*(Z$1&lt;='Gastos com Pessoal'!$G$113:$G$122)*INDIRECT(CONCATENATE("'Encargos e Benefícios'!",$AM40)))+SUM((Z$1&gt;='Gastos com Pessoal'!$F$7:$F$106)*(Z$1&lt;='Gastos com Pessoal'!$G$7:$G$106)*(IF('Gastos com Pessoal'!$H$7:$H$106&lt;=Z$1,1,0))*INDIRECT(CONCATENATE("'Gastos com Pessoal'!",$AN40)))+SUM((Z$1&gt;='Gastos com Pessoal'!$F$113:$F$122)*(Z$1&lt;='Gastos com Pessoal'!$G$113:$G$122)*(IF('Gastos com Pessoal'!$H$113:$H$122&lt;=Z$1,1,0))*INDIRECT(CONCATENATE("'Gastos com Pessoal'!",$AO40)))</f>
        <v>0</v>
      </c>
      <c r="AA40" s="113">
        <f t="shared" ca="1" si="11"/>
        <v>0</v>
      </c>
      <c r="AB40" s="124">
        <f t="shared" ca="1" si="12"/>
        <v>0</v>
      </c>
      <c r="AL40" s="229" t="str">
        <f ca="1">IF(ISNA('Encargos e Benefícios'!AA3),"$ZZ$6:$ZZ$105",'Encargos e Benefícios'!AA3)</f>
        <v>$ZZ$6:$ZZ$105</v>
      </c>
      <c r="AM40" s="229" t="str">
        <f ca="1">IF(ISNA('Encargos e Benefícios'!AC3),"$ZZ$112:$ZZ$121",'Encargos e Benefícios'!AC3)</f>
        <v>$ZZ$112:$ZZ$121</v>
      </c>
      <c r="AN40" s="76" t="str">
        <f ca="1">IF(ISNA('Gastos com Pessoal'!AA3),"$ZZ$6:$ZZ$105",'Gastos com Pessoal'!AA3)</f>
        <v>$ZZ$6:$ZZ$105</v>
      </c>
      <c r="AO40" s="76" t="str">
        <f ca="1">IF(ISNA('Gastos com Pessoal'!AC3),"$ZZ$112:$ZZ$121",'Gastos com Pessoal'!AC3)</f>
        <v>$ZZ$112:$ZZ$121</v>
      </c>
    </row>
    <row r="41" spans="1:41" s="76" customFormat="1" ht="23.25" customHeight="1">
      <c r="A41" s="292" t="s">
        <v>104</v>
      </c>
      <c r="B41" s="234" t="s">
        <v>60</v>
      </c>
      <c r="C41" s="118">
        <f t="array" aca="1" ref="C41" ca="1">SUM((C$1&gt;='Gastos com Pessoal'!$F$7:$F$106)*(C$1&lt;='Gastos com Pessoal'!$G$7:$G$106)*INDIRECT(CONCATENATE("'Encargos e Benefícios'!",$AL41)))+SUM((C$1&gt;='Gastos com Pessoal'!$F$113:$F$122)*(C$1&lt;='Gastos com Pessoal'!$G$113:$G$122)*INDIRECT(CONCATENATE("'Encargos e Benefícios'!",$AM41)))+SUM((C$1&gt;='Gastos com Pessoal'!$F$7:$F$106)*(C$1&lt;='Gastos com Pessoal'!$G$7:$G$106)*(IF('Gastos com Pessoal'!$H$7:$H$106&lt;=C$1,1,0))*INDIRECT(CONCATENATE("'Gastos com Pessoal'!",$AN41)))+SUM((C$1&gt;='Gastos com Pessoal'!$F$113:$F$122)*(C$1&lt;='Gastos com Pessoal'!$G$113:$G$122)*(IF('Gastos com Pessoal'!$H$113:$H$122&lt;=C$1,1,0))*INDIRECT(CONCATENATE("'Gastos com Pessoal'!",$AO41)))</f>
        <v>0</v>
      </c>
      <c r="D41" s="118">
        <f t="array" aca="1" ref="D41" ca="1">SUM((D$1&gt;='Gastos com Pessoal'!$F$7:$F$106)*(D$1&lt;='Gastos com Pessoal'!$G$7:$G$106)*INDIRECT(CONCATENATE("'Encargos e Benefícios'!",$AL41)))+SUM((D$1&gt;='Gastos com Pessoal'!$F$113:$F$122)*(D$1&lt;='Gastos com Pessoal'!$G$113:$G$122)*INDIRECT(CONCATENATE("'Encargos e Benefícios'!",$AM41)))+SUM((D$1&gt;='Gastos com Pessoal'!$F$7:$F$106)*(D$1&lt;='Gastos com Pessoal'!$G$7:$G$106)*(IF('Gastos com Pessoal'!$H$7:$H$106&lt;=D$1,1,0))*INDIRECT(CONCATENATE("'Gastos com Pessoal'!",$AN41)))+SUM((D$1&gt;='Gastos com Pessoal'!$F$113:$F$122)*(D$1&lt;='Gastos com Pessoal'!$G$113:$G$122)*(IF('Gastos com Pessoal'!$H$113:$H$122&lt;=D$1,1,0))*INDIRECT(CONCATENATE("'Gastos com Pessoal'!",$AO41)))</f>
        <v>0</v>
      </c>
      <c r="E41" s="118">
        <f t="array" aca="1" ref="E41" ca="1">SUM((E$1&gt;='Gastos com Pessoal'!$F$7:$F$106)*(E$1&lt;='Gastos com Pessoal'!$G$7:$G$106)*INDIRECT(CONCATENATE("'Encargos e Benefícios'!",$AL41)))+SUM((E$1&gt;='Gastos com Pessoal'!$F$113:$F$122)*(E$1&lt;='Gastos com Pessoal'!$G$113:$G$122)*INDIRECT(CONCATENATE("'Encargos e Benefícios'!",$AM41)))+SUM((E$1&gt;='Gastos com Pessoal'!$F$7:$F$106)*(E$1&lt;='Gastos com Pessoal'!$G$7:$G$106)*(IF('Gastos com Pessoal'!$H$7:$H$106&lt;=E$1,1,0))*INDIRECT(CONCATENATE("'Gastos com Pessoal'!",$AN41)))+SUM((E$1&gt;='Gastos com Pessoal'!$F$113:$F$122)*(E$1&lt;='Gastos com Pessoal'!$G$113:$G$122)*(IF('Gastos com Pessoal'!$H$113:$H$122&lt;=E$1,1,0))*INDIRECT(CONCATENATE("'Gastos com Pessoal'!",$AO41)))</f>
        <v>0</v>
      </c>
      <c r="F41" s="118">
        <f t="array" aca="1" ref="F41" ca="1">SUM((F$1&gt;='Gastos com Pessoal'!$F$7:$F$106)*(F$1&lt;='Gastos com Pessoal'!$G$7:$G$106)*INDIRECT(CONCATENATE("'Encargos e Benefícios'!",$AL41)))+SUM((F$1&gt;='Gastos com Pessoal'!$F$113:$F$122)*(F$1&lt;='Gastos com Pessoal'!$G$113:$G$122)*INDIRECT(CONCATENATE("'Encargos e Benefícios'!",$AM41)))+SUM((F$1&gt;='Gastos com Pessoal'!$F$7:$F$106)*(F$1&lt;='Gastos com Pessoal'!$G$7:$G$106)*(IF('Gastos com Pessoal'!$H$7:$H$106&lt;=F$1,1,0))*INDIRECT(CONCATENATE("'Gastos com Pessoal'!",$AN41)))+SUM((F$1&gt;='Gastos com Pessoal'!$F$113:$F$122)*(F$1&lt;='Gastos com Pessoal'!$G$113:$G$122)*(IF('Gastos com Pessoal'!$H$113:$H$122&lt;=F$1,1,0))*INDIRECT(CONCATENATE("'Gastos com Pessoal'!",$AO41)))</f>
        <v>0</v>
      </c>
      <c r="G41" s="118">
        <f t="array" aca="1" ref="G41" ca="1">SUM((G$1&gt;='Gastos com Pessoal'!$F$7:$F$106)*(G$1&lt;='Gastos com Pessoal'!$G$7:$G$106)*INDIRECT(CONCATENATE("'Encargos e Benefícios'!",$AL41)))+SUM((G$1&gt;='Gastos com Pessoal'!$F$113:$F$122)*(G$1&lt;='Gastos com Pessoal'!$G$113:$G$122)*INDIRECT(CONCATENATE("'Encargos e Benefícios'!",$AM41)))+SUM((G$1&gt;='Gastos com Pessoal'!$F$7:$F$106)*(G$1&lt;='Gastos com Pessoal'!$G$7:$G$106)*(IF('Gastos com Pessoal'!$H$7:$H$106&lt;=G$1,1,0))*INDIRECT(CONCATENATE("'Gastos com Pessoal'!",$AN41)))+SUM((G$1&gt;='Gastos com Pessoal'!$F$113:$F$122)*(G$1&lt;='Gastos com Pessoal'!$G$113:$G$122)*(IF('Gastos com Pessoal'!$H$113:$H$122&lt;=G$1,1,0))*INDIRECT(CONCATENATE("'Gastos com Pessoal'!",$AO41)))</f>
        <v>0</v>
      </c>
      <c r="H41" s="118">
        <f t="array" aca="1" ref="H41" ca="1">SUM((H$1&gt;='Gastos com Pessoal'!$F$7:$F$106)*(H$1&lt;='Gastos com Pessoal'!$G$7:$G$106)*INDIRECT(CONCATENATE("'Encargos e Benefícios'!",$AL41)))+SUM((H$1&gt;='Gastos com Pessoal'!$F$113:$F$122)*(H$1&lt;='Gastos com Pessoal'!$G$113:$G$122)*INDIRECT(CONCATENATE("'Encargos e Benefícios'!",$AM41)))+SUM((H$1&gt;='Gastos com Pessoal'!$F$7:$F$106)*(H$1&lt;='Gastos com Pessoal'!$G$7:$G$106)*(IF('Gastos com Pessoal'!$H$7:$H$106&lt;=H$1,1,0))*INDIRECT(CONCATENATE("'Gastos com Pessoal'!",$AN41)))+SUM((H$1&gt;='Gastos com Pessoal'!$F$113:$F$122)*(H$1&lt;='Gastos com Pessoal'!$G$113:$G$122)*(IF('Gastos com Pessoal'!$H$113:$H$122&lt;=H$1,1,0))*INDIRECT(CONCATENATE("'Gastos com Pessoal'!",$AO41)))</f>
        <v>0</v>
      </c>
      <c r="I41" s="118">
        <f t="array" aca="1" ref="I41" ca="1">SUM((I$1&gt;='Gastos com Pessoal'!$F$7:$F$106)*(I$1&lt;='Gastos com Pessoal'!$G$7:$G$106)*INDIRECT(CONCATENATE("'Encargos e Benefícios'!",$AL41)))+SUM((I$1&gt;='Gastos com Pessoal'!$F$113:$F$122)*(I$1&lt;='Gastos com Pessoal'!$G$113:$G$122)*INDIRECT(CONCATENATE("'Encargos e Benefícios'!",$AM41)))+SUM((I$1&gt;='Gastos com Pessoal'!$F$7:$F$106)*(I$1&lt;='Gastos com Pessoal'!$G$7:$G$106)*(IF('Gastos com Pessoal'!$H$7:$H$106&lt;=I$1,1,0))*INDIRECT(CONCATENATE("'Gastos com Pessoal'!",$AN41)))+SUM((I$1&gt;='Gastos com Pessoal'!$F$113:$F$122)*(I$1&lt;='Gastos com Pessoal'!$G$113:$G$122)*(IF('Gastos com Pessoal'!$H$113:$H$122&lt;=I$1,1,0))*INDIRECT(CONCATENATE("'Gastos com Pessoal'!",$AO41)))</f>
        <v>0</v>
      </c>
      <c r="J41" s="118">
        <f t="array" aca="1" ref="J41" ca="1">SUM((J$1&gt;='Gastos com Pessoal'!$F$7:$F$106)*(J$1&lt;='Gastos com Pessoal'!$G$7:$G$106)*INDIRECT(CONCATENATE("'Encargos e Benefícios'!",$AL41)))+SUM((J$1&gt;='Gastos com Pessoal'!$F$113:$F$122)*(J$1&lt;='Gastos com Pessoal'!$G$113:$G$122)*INDIRECT(CONCATENATE("'Encargos e Benefícios'!",$AM41)))+SUM((J$1&gt;='Gastos com Pessoal'!$F$7:$F$106)*(J$1&lt;='Gastos com Pessoal'!$G$7:$G$106)*(IF('Gastos com Pessoal'!$H$7:$H$106&lt;=J$1,1,0))*INDIRECT(CONCATENATE("'Gastos com Pessoal'!",$AN41)))+SUM((J$1&gt;='Gastos com Pessoal'!$F$113:$F$122)*(J$1&lt;='Gastos com Pessoal'!$G$113:$G$122)*(IF('Gastos com Pessoal'!$H$113:$H$122&lt;=J$1,1,0))*INDIRECT(CONCATENATE("'Gastos com Pessoal'!",$AO41)))</f>
        <v>0</v>
      </c>
      <c r="K41" s="118">
        <f t="array" aca="1" ref="K41" ca="1">SUM((K$1&gt;='Gastos com Pessoal'!$F$7:$F$106)*(K$1&lt;='Gastos com Pessoal'!$G$7:$G$106)*INDIRECT(CONCATENATE("'Encargos e Benefícios'!",$AL41)))+SUM((K$1&gt;='Gastos com Pessoal'!$F$113:$F$122)*(K$1&lt;='Gastos com Pessoal'!$G$113:$G$122)*INDIRECT(CONCATENATE("'Encargos e Benefícios'!",$AM41)))+SUM((K$1&gt;='Gastos com Pessoal'!$F$7:$F$106)*(K$1&lt;='Gastos com Pessoal'!$G$7:$G$106)*(IF('Gastos com Pessoal'!$H$7:$H$106&lt;=K$1,1,0))*INDIRECT(CONCATENATE("'Gastos com Pessoal'!",$AN41)))+SUM((K$1&gt;='Gastos com Pessoal'!$F$113:$F$122)*(K$1&lt;='Gastos com Pessoal'!$G$113:$G$122)*(IF('Gastos com Pessoal'!$H$113:$H$122&lt;=K$1,1,0))*INDIRECT(CONCATENATE("'Gastos com Pessoal'!",$AO41)))</f>
        <v>0</v>
      </c>
      <c r="L41" s="118">
        <f t="array" aca="1" ref="L41" ca="1">SUM((L$1&gt;='Gastos com Pessoal'!$F$7:$F$106)*(L$1&lt;='Gastos com Pessoal'!$G$7:$G$106)*INDIRECT(CONCATENATE("'Encargos e Benefícios'!",$AL41)))+SUM((L$1&gt;='Gastos com Pessoal'!$F$113:$F$122)*(L$1&lt;='Gastos com Pessoal'!$G$113:$G$122)*INDIRECT(CONCATENATE("'Encargos e Benefícios'!",$AM41)))+SUM((L$1&gt;='Gastos com Pessoal'!$F$7:$F$106)*(L$1&lt;='Gastos com Pessoal'!$G$7:$G$106)*(IF('Gastos com Pessoal'!$H$7:$H$106&lt;=L$1,1,0))*INDIRECT(CONCATENATE("'Gastos com Pessoal'!",$AN41)))+SUM((L$1&gt;='Gastos com Pessoal'!$F$113:$F$122)*(L$1&lt;='Gastos com Pessoal'!$G$113:$G$122)*(IF('Gastos com Pessoal'!$H$113:$H$122&lt;=L$1,1,0))*INDIRECT(CONCATENATE("'Gastos com Pessoal'!",$AO41)))</f>
        <v>0</v>
      </c>
      <c r="M41" s="118">
        <f t="array" aca="1" ref="M41" ca="1">SUM((M$1&gt;='Gastos com Pessoal'!$F$7:$F$106)*(M$1&lt;='Gastos com Pessoal'!$G$7:$G$106)*INDIRECT(CONCATENATE("'Encargos e Benefícios'!",$AL41)))+SUM((M$1&gt;='Gastos com Pessoal'!$F$113:$F$122)*(M$1&lt;='Gastos com Pessoal'!$G$113:$G$122)*INDIRECT(CONCATENATE("'Encargos e Benefícios'!",$AM41)))+SUM((M$1&gt;='Gastos com Pessoal'!$F$7:$F$106)*(M$1&lt;='Gastos com Pessoal'!$G$7:$G$106)*(IF('Gastos com Pessoal'!$H$7:$H$106&lt;=M$1,1,0))*INDIRECT(CONCATENATE("'Gastos com Pessoal'!",$AN41)))+SUM((M$1&gt;='Gastos com Pessoal'!$F$113:$F$122)*(M$1&lt;='Gastos com Pessoal'!$G$113:$G$122)*(IF('Gastos com Pessoal'!$H$113:$H$122&lt;=M$1,1,0))*INDIRECT(CONCATENATE("'Gastos com Pessoal'!",$AO41)))</f>
        <v>0</v>
      </c>
      <c r="N41" s="118">
        <f t="array" aca="1" ref="N41" ca="1">SUM((N$1&gt;='Gastos com Pessoal'!$F$7:$F$106)*(N$1&lt;='Gastos com Pessoal'!$G$7:$G$106)*INDIRECT(CONCATENATE("'Encargos e Benefícios'!",$AL41)))+SUM((N$1&gt;='Gastos com Pessoal'!$F$113:$F$122)*(N$1&lt;='Gastos com Pessoal'!$G$113:$G$122)*INDIRECT(CONCATENATE("'Encargos e Benefícios'!",$AM41)))+SUM((N$1&gt;='Gastos com Pessoal'!$F$7:$F$106)*(N$1&lt;='Gastos com Pessoal'!$G$7:$G$106)*(IF('Gastos com Pessoal'!$H$7:$H$106&lt;=N$1,1,0))*INDIRECT(CONCATENATE("'Gastos com Pessoal'!",$AN41)))+SUM((N$1&gt;='Gastos com Pessoal'!$F$113:$F$122)*(N$1&lt;='Gastos com Pessoal'!$G$113:$G$122)*(IF('Gastos com Pessoal'!$H$113:$H$122&lt;=N$1,1,0))*INDIRECT(CONCATENATE("'Gastos com Pessoal'!",$AO41)))</f>
        <v>0</v>
      </c>
      <c r="O41" s="118">
        <f t="array" aca="1" ref="O41" ca="1">SUM((O$1&gt;='Gastos com Pessoal'!$F$7:$F$106)*(O$1&lt;='Gastos com Pessoal'!$G$7:$G$106)*INDIRECT(CONCATENATE("'Encargos e Benefícios'!",$AL41)))+SUM((O$1&gt;='Gastos com Pessoal'!$F$113:$F$122)*(O$1&lt;='Gastos com Pessoal'!$G$113:$G$122)*INDIRECT(CONCATENATE("'Encargos e Benefícios'!",$AM41)))+SUM((O$1&gt;='Gastos com Pessoal'!$F$7:$F$106)*(O$1&lt;='Gastos com Pessoal'!$G$7:$G$106)*(IF('Gastos com Pessoal'!$H$7:$H$106&lt;=O$1,1,0))*INDIRECT(CONCATENATE("'Gastos com Pessoal'!",$AN41)))+SUM((O$1&gt;='Gastos com Pessoal'!$F$113:$F$122)*(O$1&lt;='Gastos com Pessoal'!$G$113:$G$122)*(IF('Gastos com Pessoal'!$H$113:$H$122&lt;=O$1,1,0))*INDIRECT(CONCATENATE("'Gastos com Pessoal'!",$AO41)))</f>
        <v>0</v>
      </c>
      <c r="P41" s="118">
        <f t="array" aca="1" ref="P41" ca="1">SUM((P$1&gt;='Gastos com Pessoal'!$F$7:$F$106)*(P$1&lt;='Gastos com Pessoal'!$G$7:$G$106)*INDIRECT(CONCATENATE("'Encargos e Benefícios'!",$AL41)))+SUM((P$1&gt;='Gastos com Pessoal'!$F$113:$F$122)*(P$1&lt;='Gastos com Pessoal'!$G$113:$G$122)*INDIRECT(CONCATENATE("'Encargos e Benefícios'!",$AM41)))+SUM((P$1&gt;='Gastos com Pessoal'!$F$7:$F$106)*(P$1&lt;='Gastos com Pessoal'!$G$7:$G$106)*(IF('Gastos com Pessoal'!$H$7:$H$106&lt;=P$1,1,0))*INDIRECT(CONCATENATE("'Gastos com Pessoal'!",$AN41)))+SUM((P$1&gt;='Gastos com Pessoal'!$F$113:$F$122)*(P$1&lt;='Gastos com Pessoal'!$G$113:$G$122)*(IF('Gastos com Pessoal'!$H$113:$H$122&lt;=P$1,1,0))*INDIRECT(CONCATENATE("'Gastos com Pessoal'!",$AO41)))</f>
        <v>0</v>
      </c>
      <c r="Q41" s="118">
        <f t="array" aca="1" ref="Q41" ca="1">SUM((Q$1&gt;='Gastos com Pessoal'!$F$7:$F$106)*(Q$1&lt;='Gastos com Pessoal'!$G$7:$G$106)*INDIRECT(CONCATENATE("'Encargos e Benefícios'!",$AL41)))+SUM((Q$1&gt;='Gastos com Pessoal'!$F$113:$F$122)*(Q$1&lt;='Gastos com Pessoal'!$G$113:$G$122)*INDIRECT(CONCATENATE("'Encargos e Benefícios'!",$AM41)))+SUM((Q$1&gt;='Gastos com Pessoal'!$F$7:$F$106)*(Q$1&lt;='Gastos com Pessoal'!$G$7:$G$106)*(IF('Gastos com Pessoal'!$H$7:$H$106&lt;=Q$1,1,0))*INDIRECT(CONCATENATE("'Gastos com Pessoal'!",$AN41)))+SUM((Q$1&gt;='Gastos com Pessoal'!$F$113:$F$122)*(Q$1&lt;='Gastos com Pessoal'!$G$113:$G$122)*(IF('Gastos com Pessoal'!$H$113:$H$122&lt;=Q$1,1,0))*INDIRECT(CONCATENATE("'Gastos com Pessoal'!",$AO41)))</f>
        <v>0</v>
      </c>
      <c r="R41" s="118">
        <f t="array" aca="1" ref="R41" ca="1">SUM((R$1&gt;='Gastos com Pessoal'!$F$7:$F$106)*(R$1&lt;='Gastos com Pessoal'!$G$7:$G$106)*INDIRECT(CONCATENATE("'Encargos e Benefícios'!",$AL41)))+SUM((R$1&gt;='Gastos com Pessoal'!$F$113:$F$122)*(R$1&lt;='Gastos com Pessoal'!$G$113:$G$122)*INDIRECT(CONCATENATE("'Encargos e Benefícios'!",$AM41)))+SUM((R$1&gt;='Gastos com Pessoal'!$F$7:$F$106)*(R$1&lt;='Gastos com Pessoal'!$G$7:$G$106)*(IF('Gastos com Pessoal'!$H$7:$H$106&lt;=R$1,1,0))*INDIRECT(CONCATENATE("'Gastos com Pessoal'!",$AN41)))+SUM((R$1&gt;='Gastos com Pessoal'!$F$113:$F$122)*(R$1&lt;='Gastos com Pessoal'!$G$113:$G$122)*(IF('Gastos com Pessoal'!$H$113:$H$122&lt;=R$1,1,0))*INDIRECT(CONCATENATE("'Gastos com Pessoal'!",$AO41)))</f>
        <v>0</v>
      </c>
      <c r="S41" s="118">
        <f t="array" aca="1" ref="S41" ca="1">SUM((S$1&gt;='Gastos com Pessoal'!$F$7:$F$106)*(S$1&lt;='Gastos com Pessoal'!$G$7:$G$106)*INDIRECT(CONCATENATE("'Encargos e Benefícios'!",$AL41)))+SUM((S$1&gt;='Gastos com Pessoal'!$F$113:$F$122)*(S$1&lt;='Gastos com Pessoal'!$G$113:$G$122)*INDIRECT(CONCATENATE("'Encargos e Benefícios'!",$AM41)))+SUM((S$1&gt;='Gastos com Pessoal'!$F$7:$F$106)*(S$1&lt;='Gastos com Pessoal'!$G$7:$G$106)*(IF('Gastos com Pessoal'!$H$7:$H$106&lt;=S$1,1,0))*INDIRECT(CONCATENATE("'Gastos com Pessoal'!",$AN41)))+SUM((S$1&gt;='Gastos com Pessoal'!$F$113:$F$122)*(S$1&lt;='Gastos com Pessoal'!$G$113:$G$122)*(IF('Gastos com Pessoal'!$H$113:$H$122&lt;=S$1,1,0))*INDIRECT(CONCATENATE("'Gastos com Pessoal'!",$AO41)))</f>
        <v>0</v>
      </c>
      <c r="T41" s="118">
        <f t="array" aca="1" ref="T41" ca="1">SUM((T$1&gt;='Gastos com Pessoal'!$F$7:$F$106)*(T$1&lt;='Gastos com Pessoal'!$G$7:$G$106)*INDIRECT(CONCATENATE("'Encargos e Benefícios'!",$AL41)))+SUM((T$1&gt;='Gastos com Pessoal'!$F$113:$F$122)*(T$1&lt;='Gastos com Pessoal'!$G$113:$G$122)*INDIRECT(CONCATENATE("'Encargos e Benefícios'!",$AM41)))+SUM((T$1&gt;='Gastos com Pessoal'!$F$7:$F$106)*(T$1&lt;='Gastos com Pessoal'!$G$7:$G$106)*(IF('Gastos com Pessoal'!$H$7:$H$106&lt;=T$1,1,0))*INDIRECT(CONCATENATE("'Gastos com Pessoal'!",$AN41)))+SUM((T$1&gt;='Gastos com Pessoal'!$F$113:$F$122)*(T$1&lt;='Gastos com Pessoal'!$G$113:$G$122)*(IF('Gastos com Pessoal'!$H$113:$H$122&lt;=T$1,1,0))*INDIRECT(CONCATENATE("'Gastos com Pessoal'!",$AO41)))</f>
        <v>0</v>
      </c>
      <c r="U41" s="118">
        <f t="array" aca="1" ref="U41" ca="1">SUM((U$1&gt;='Gastos com Pessoal'!$F$7:$F$106)*(U$1&lt;='Gastos com Pessoal'!$G$7:$G$106)*INDIRECT(CONCATENATE("'Encargos e Benefícios'!",$AL41)))+SUM((U$1&gt;='Gastos com Pessoal'!$F$113:$F$122)*(U$1&lt;='Gastos com Pessoal'!$G$113:$G$122)*INDIRECT(CONCATENATE("'Encargos e Benefícios'!",$AM41)))+SUM((U$1&gt;='Gastos com Pessoal'!$F$7:$F$106)*(U$1&lt;='Gastos com Pessoal'!$G$7:$G$106)*(IF('Gastos com Pessoal'!$H$7:$H$106&lt;=U$1,1,0))*INDIRECT(CONCATENATE("'Gastos com Pessoal'!",$AN41)))+SUM((U$1&gt;='Gastos com Pessoal'!$F$113:$F$122)*(U$1&lt;='Gastos com Pessoal'!$G$113:$G$122)*(IF('Gastos com Pessoal'!$H$113:$H$122&lt;=U$1,1,0))*INDIRECT(CONCATENATE("'Gastos com Pessoal'!",$AO41)))</f>
        <v>0</v>
      </c>
      <c r="V41" s="118">
        <f t="array" aca="1" ref="V41" ca="1">SUM((V$1&gt;='Gastos com Pessoal'!$F$7:$F$106)*(V$1&lt;='Gastos com Pessoal'!$G$7:$G$106)*INDIRECT(CONCATENATE("'Encargos e Benefícios'!",$AL41)))+SUM((V$1&gt;='Gastos com Pessoal'!$F$113:$F$122)*(V$1&lt;='Gastos com Pessoal'!$G$113:$G$122)*INDIRECT(CONCATENATE("'Encargos e Benefícios'!",$AM41)))+SUM((V$1&gt;='Gastos com Pessoal'!$F$7:$F$106)*(V$1&lt;='Gastos com Pessoal'!$G$7:$G$106)*(IF('Gastos com Pessoal'!$H$7:$H$106&lt;=V$1,1,0))*INDIRECT(CONCATENATE("'Gastos com Pessoal'!",$AN41)))+SUM((V$1&gt;='Gastos com Pessoal'!$F$113:$F$122)*(V$1&lt;='Gastos com Pessoal'!$G$113:$G$122)*(IF('Gastos com Pessoal'!$H$113:$H$122&lt;=V$1,1,0))*INDIRECT(CONCATENATE("'Gastos com Pessoal'!",$AO41)))</f>
        <v>0</v>
      </c>
      <c r="W41" s="118">
        <f t="array" aca="1" ref="W41" ca="1">SUM((W$1&gt;='Gastos com Pessoal'!$F$7:$F$106)*(W$1&lt;='Gastos com Pessoal'!$G$7:$G$106)*INDIRECT(CONCATENATE("'Encargos e Benefícios'!",$AL41)))+SUM((W$1&gt;='Gastos com Pessoal'!$F$113:$F$122)*(W$1&lt;='Gastos com Pessoal'!$G$113:$G$122)*INDIRECT(CONCATENATE("'Encargos e Benefícios'!",$AM41)))+SUM((W$1&gt;='Gastos com Pessoal'!$F$7:$F$106)*(W$1&lt;='Gastos com Pessoal'!$G$7:$G$106)*(IF('Gastos com Pessoal'!$H$7:$H$106&lt;=W$1,1,0))*INDIRECT(CONCATENATE("'Gastos com Pessoal'!",$AN41)))+SUM((W$1&gt;='Gastos com Pessoal'!$F$113:$F$122)*(W$1&lt;='Gastos com Pessoal'!$G$113:$G$122)*(IF('Gastos com Pessoal'!$H$113:$H$122&lt;=W$1,1,0))*INDIRECT(CONCATENATE("'Gastos com Pessoal'!",$AO41)))</f>
        <v>0</v>
      </c>
      <c r="X41" s="118">
        <f t="array" aca="1" ref="X41" ca="1">SUM((X$1&gt;='Gastos com Pessoal'!$F$7:$F$106)*(X$1&lt;='Gastos com Pessoal'!$G$7:$G$106)*INDIRECT(CONCATENATE("'Encargos e Benefícios'!",$AL41)))+SUM((X$1&gt;='Gastos com Pessoal'!$F$113:$F$122)*(X$1&lt;='Gastos com Pessoal'!$G$113:$G$122)*INDIRECT(CONCATENATE("'Encargos e Benefícios'!",$AM41)))+SUM((X$1&gt;='Gastos com Pessoal'!$F$7:$F$106)*(X$1&lt;='Gastos com Pessoal'!$G$7:$G$106)*(IF('Gastos com Pessoal'!$H$7:$H$106&lt;=X$1,1,0))*INDIRECT(CONCATENATE("'Gastos com Pessoal'!",$AN41)))+SUM((X$1&gt;='Gastos com Pessoal'!$F$113:$F$122)*(X$1&lt;='Gastos com Pessoal'!$G$113:$G$122)*(IF('Gastos com Pessoal'!$H$113:$H$122&lt;=X$1,1,0))*INDIRECT(CONCATENATE("'Gastos com Pessoal'!",$AO41)))</f>
        <v>0</v>
      </c>
      <c r="Y41" s="118">
        <f t="array" aca="1" ref="Y41" ca="1">SUM((Y$1&gt;='Gastos com Pessoal'!$F$7:$F$106)*(Y$1&lt;='Gastos com Pessoal'!$G$7:$G$106)*INDIRECT(CONCATENATE("'Encargos e Benefícios'!",$AL41)))+SUM((Y$1&gt;='Gastos com Pessoal'!$F$113:$F$122)*(Y$1&lt;='Gastos com Pessoal'!$G$113:$G$122)*INDIRECT(CONCATENATE("'Encargos e Benefícios'!",$AM41)))+SUM((Y$1&gt;='Gastos com Pessoal'!$F$7:$F$106)*(Y$1&lt;='Gastos com Pessoal'!$G$7:$G$106)*(IF('Gastos com Pessoal'!$H$7:$H$106&lt;=Y$1,1,0))*INDIRECT(CONCATENATE("'Gastos com Pessoal'!",$AN41)))+SUM((Y$1&gt;='Gastos com Pessoal'!$F$113:$F$122)*(Y$1&lt;='Gastos com Pessoal'!$G$113:$G$122)*(IF('Gastos com Pessoal'!$H$113:$H$122&lt;=Y$1,1,0))*INDIRECT(CONCATENATE("'Gastos com Pessoal'!",$AO41)))</f>
        <v>0</v>
      </c>
      <c r="Z41" s="118">
        <f t="array" aca="1" ref="Z41" ca="1">SUM((Z$1&gt;='Gastos com Pessoal'!$F$7:$F$106)*(Z$1&lt;='Gastos com Pessoal'!$G$7:$G$106)*INDIRECT(CONCATENATE("'Encargos e Benefícios'!",$AL41)))+SUM((Z$1&gt;='Gastos com Pessoal'!$F$113:$F$122)*(Z$1&lt;='Gastos com Pessoal'!$G$113:$G$122)*INDIRECT(CONCATENATE("'Encargos e Benefícios'!",$AM41)))+SUM((Z$1&gt;='Gastos com Pessoal'!$F$7:$F$106)*(Z$1&lt;='Gastos com Pessoal'!$G$7:$G$106)*(IF('Gastos com Pessoal'!$H$7:$H$106&lt;=Z$1,1,0))*INDIRECT(CONCATENATE("'Gastos com Pessoal'!",$AN41)))+SUM((Z$1&gt;='Gastos com Pessoal'!$F$113:$F$122)*(Z$1&lt;='Gastos com Pessoal'!$G$113:$G$122)*(IF('Gastos com Pessoal'!$H$113:$H$122&lt;=Z$1,1,0))*INDIRECT(CONCATENATE("'Gastos com Pessoal'!",$AO41)))</f>
        <v>0</v>
      </c>
      <c r="AA41" s="113">
        <f t="shared" ca="1" si="11"/>
        <v>0</v>
      </c>
      <c r="AB41" s="124">
        <f t="shared" ca="1" si="12"/>
        <v>0</v>
      </c>
      <c r="AL41" s="229" t="str">
        <f ca="1">IF(ISNA('Encargos e Benefícios'!AA4),"$ZZ$6:$ZZ$105",'Encargos e Benefícios'!AA4)</f>
        <v>$ZZ$6:$ZZ$105</v>
      </c>
      <c r="AM41" s="229" t="str">
        <f ca="1">IF(ISNA('Encargos e Benefícios'!AC4),"$ZZ$112:$ZZ$121",'Encargos e Benefícios'!AC4)</f>
        <v>$H$112:$H$121</v>
      </c>
      <c r="AN41" s="76" t="str">
        <f ca="1">IF(ISNA('Gastos com Pessoal'!AA4),"$ZZ$6:$ZZ$105",'Gastos com Pessoal'!AA4)</f>
        <v>$ZZ$6:$ZZ$105</v>
      </c>
      <c r="AO41" s="76" t="str">
        <f ca="1">IF(ISNA('Gastos com Pessoal'!AC4),"$ZZ$112:$ZZ$121",'Gastos com Pessoal'!AC4)</f>
        <v>$ZZ$112:$ZZ$121</v>
      </c>
    </row>
    <row r="42" spans="1:41" s="76" customFormat="1" ht="23.25" customHeight="1">
      <c r="A42" s="292" t="s">
        <v>105</v>
      </c>
      <c r="B42" s="234" t="s">
        <v>61</v>
      </c>
      <c r="C42" s="118">
        <f t="array" aca="1" ref="C42" ca="1">SUM((C$1&gt;='Gastos com Pessoal'!$F$7:$F$106)*(C$1&lt;='Gastos com Pessoal'!$G$7:$G$106)*INDIRECT(CONCATENATE("'Encargos e Benefícios'!",$AL42)))+SUM((C$1&gt;='Gastos com Pessoal'!$F$113:$F$122)*(C$1&lt;='Gastos com Pessoal'!$G$113:$G$122)*INDIRECT(CONCATENATE("'Encargos e Benefícios'!",$AM42)))+SUM((C$1&gt;='Gastos com Pessoal'!$F$7:$F$106)*(C$1&lt;='Gastos com Pessoal'!$G$7:$G$106)*(IF('Gastos com Pessoal'!$H$7:$H$106&lt;=C$1,1,0))*INDIRECT(CONCATENATE("'Gastos com Pessoal'!",$AN42)))+SUM((C$1&gt;='Gastos com Pessoal'!$F$113:$F$122)*(C$1&lt;='Gastos com Pessoal'!$G$113:$G$122)*(IF('Gastos com Pessoal'!$H$113:$H$122&lt;=C$1,1,0))*INDIRECT(CONCATENATE("'Gastos com Pessoal'!",$AO42)))</f>
        <v>0</v>
      </c>
      <c r="D42" s="118">
        <f t="array" aca="1" ref="D42" ca="1">SUM((D$1&gt;='Gastos com Pessoal'!$F$7:$F$106)*(D$1&lt;='Gastos com Pessoal'!$G$7:$G$106)*INDIRECT(CONCATENATE("'Encargos e Benefícios'!",$AL42)))+SUM((D$1&gt;='Gastos com Pessoal'!$F$113:$F$122)*(D$1&lt;='Gastos com Pessoal'!$G$113:$G$122)*INDIRECT(CONCATENATE("'Encargos e Benefícios'!",$AM42)))+SUM((D$1&gt;='Gastos com Pessoal'!$F$7:$F$106)*(D$1&lt;='Gastos com Pessoal'!$G$7:$G$106)*(IF('Gastos com Pessoal'!$H$7:$H$106&lt;=D$1,1,0))*INDIRECT(CONCATENATE("'Gastos com Pessoal'!",$AN42)))+SUM((D$1&gt;='Gastos com Pessoal'!$F$113:$F$122)*(D$1&lt;='Gastos com Pessoal'!$G$113:$G$122)*(IF('Gastos com Pessoal'!$H$113:$H$122&lt;=D$1,1,0))*INDIRECT(CONCATENATE("'Gastos com Pessoal'!",$AO42)))</f>
        <v>0</v>
      </c>
      <c r="E42" s="118">
        <f t="array" aca="1" ref="E42" ca="1">SUM((E$1&gt;='Gastos com Pessoal'!$F$7:$F$106)*(E$1&lt;='Gastos com Pessoal'!$G$7:$G$106)*INDIRECT(CONCATENATE("'Encargos e Benefícios'!",$AL42)))+SUM((E$1&gt;='Gastos com Pessoal'!$F$113:$F$122)*(E$1&lt;='Gastos com Pessoal'!$G$113:$G$122)*INDIRECT(CONCATENATE("'Encargos e Benefícios'!",$AM42)))+SUM((E$1&gt;='Gastos com Pessoal'!$F$7:$F$106)*(E$1&lt;='Gastos com Pessoal'!$G$7:$G$106)*(IF('Gastos com Pessoal'!$H$7:$H$106&lt;=E$1,1,0))*INDIRECT(CONCATENATE("'Gastos com Pessoal'!",$AN42)))+SUM((E$1&gt;='Gastos com Pessoal'!$F$113:$F$122)*(E$1&lt;='Gastos com Pessoal'!$G$113:$G$122)*(IF('Gastos com Pessoal'!$H$113:$H$122&lt;=E$1,1,0))*INDIRECT(CONCATENATE("'Gastos com Pessoal'!",$AO42)))</f>
        <v>0</v>
      </c>
      <c r="F42" s="118">
        <f t="array" aca="1" ref="F42" ca="1">SUM((F$1&gt;='Gastos com Pessoal'!$F$7:$F$106)*(F$1&lt;='Gastos com Pessoal'!$G$7:$G$106)*INDIRECT(CONCATENATE("'Encargos e Benefícios'!",$AL42)))+SUM((F$1&gt;='Gastos com Pessoal'!$F$113:$F$122)*(F$1&lt;='Gastos com Pessoal'!$G$113:$G$122)*INDIRECT(CONCATENATE("'Encargos e Benefícios'!",$AM42)))+SUM((F$1&gt;='Gastos com Pessoal'!$F$7:$F$106)*(F$1&lt;='Gastos com Pessoal'!$G$7:$G$106)*(IF('Gastos com Pessoal'!$H$7:$H$106&lt;=F$1,1,0))*INDIRECT(CONCATENATE("'Gastos com Pessoal'!",$AN42)))+SUM((F$1&gt;='Gastos com Pessoal'!$F$113:$F$122)*(F$1&lt;='Gastos com Pessoal'!$G$113:$G$122)*(IF('Gastos com Pessoal'!$H$113:$H$122&lt;=F$1,1,0))*INDIRECT(CONCATENATE("'Gastos com Pessoal'!",$AO42)))</f>
        <v>0</v>
      </c>
      <c r="G42" s="118">
        <f t="array" aca="1" ref="G42" ca="1">SUM((G$1&gt;='Gastos com Pessoal'!$F$7:$F$106)*(G$1&lt;='Gastos com Pessoal'!$G$7:$G$106)*INDIRECT(CONCATENATE("'Encargos e Benefícios'!",$AL42)))+SUM((G$1&gt;='Gastos com Pessoal'!$F$113:$F$122)*(G$1&lt;='Gastos com Pessoal'!$G$113:$G$122)*INDIRECT(CONCATENATE("'Encargos e Benefícios'!",$AM42)))+SUM((G$1&gt;='Gastos com Pessoal'!$F$7:$F$106)*(G$1&lt;='Gastos com Pessoal'!$G$7:$G$106)*(IF('Gastos com Pessoal'!$H$7:$H$106&lt;=G$1,1,0))*INDIRECT(CONCATENATE("'Gastos com Pessoal'!",$AN42)))+SUM((G$1&gt;='Gastos com Pessoal'!$F$113:$F$122)*(G$1&lt;='Gastos com Pessoal'!$G$113:$G$122)*(IF('Gastos com Pessoal'!$H$113:$H$122&lt;=G$1,1,0))*INDIRECT(CONCATENATE("'Gastos com Pessoal'!",$AO42)))</f>
        <v>0</v>
      </c>
      <c r="H42" s="118">
        <f t="array" aca="1" ref="H42" ca="1">SUM((H$1&gt;='Gastos com Pessoal'!$F$7:$F$106)*(H$1&lt;='Gastos com Pessoal'!$G$7:$G$106)*INDIRECT(CONCATENATE("'Encargos e Benefícios'!",$AL42)))+SUM((H$1&gt;='Gastos com Pessoal'!$F$113:$F$122)*(H$1&lt;='Gastos com Pessoal'!$G$113:$G$122)*INDIRECT(CONCATENATE("'Encargos e Benefícios'!",$AM42)))+SUM((H$1&gt;='Gastos com Pessoal'!$F$7:$F$106)*(H$1&lt;='Gastos com Pessoal'!$G$7:$G$106)*(IF('Gastos com Pessoal'!$H$7:$H$106&lt;=H$1,1,0))*INDIRECT(CONCATENATE("'Gastos com Pessoal'!",$AN42)))+SUM((H$1&gt;='Gastos com Pessoal'!$F$113:$F$122)*(H$1&lt;='Gastos com Pessoal'!$G$113:$G$122)*(IF('Gastos com Pessoal'!$H$113:$H$122&lt;=H$1,1,0))*INDIRECT(CONCATENATE("'Gastos com Pessoal'!",$AO42)))</f>
        <v>0</v>
      </c>
      <c r="I42" s="118">
        <f t="array" aca="1" ref="I42" ca="1">SUM((I$1&gt;='Gastos com Pessoal'!$F$7:$F$106)*(I$1&lt;='Gastos com Pessoal'!$G$7:$G$106)*INDIRECT(CONCATENATE("'Encargos e Benefícios'!",$AL42)))+SUM((I$1&gt;='Gastos com Pessoal'!$F$113:$F$122)*(I$1&lt;='Gastos com Pessoal'!$G$113:$G$122)*INDIRECT(CONCATENATE("'Encargos e Benefícios'!",$AM42)))+SUM((I$1&gt;='Gastos com Pessoal'!$F$7:$F$106)*(I$1&lt;='Gastos com Pessoal'!$G$7:$G$106)*(IF('Gastos com Pessoal'!$H$7:$H$106&lt;=I$1,1,0))*INDIRECT(CONCATENATE("'Gastos com Pessoal'!",$AN42)))+SUM((I$1&gt;='Gastos com Pessoal'!$F$113:$F$122)*(I$1&lt;='Gastos com Pessoal'!$G$113:$G$122)*(IF('Gastos com Pessoal'!$H$113:$H$122&lt;=I$1,1,0))*INDIRECT(CONCATENATE("'Gastos com Pessoal'!",$AO42)))</f>
        <v>0</v>
      </c>
      <c r="J42" s="118">
        <f t="array" aca="1" ref="J42" ca="1">SUM((J$1&gt;='Gastos com Pessoal'!$F$7:$F$106)*(J$1&lt;='Gastos com Pessoal'!$G$7:$G$106)*INDIRECT(CONCATENATE("'Encargos e Benefícios'!",$AL42)))+SUM((J$1&gt;='Gastos com Pessoal'!$F$113:$F$122)*(J$1&lt;='Gastos com Pessoal'!$G$113:$G$122)*INDIRECT(CONCATENATE("'Encargos e Benefícios'!",$AM42)))+SUM((J$1&gt;='Gastos com Pessoal'!$F$7:$F$106)*(J$1&lt;='Gastos com Pessoal'!$G$7:$G$106)*(IF('Gastos com Pessoal'!$H$7:$H$106&lt;=J$1,1,0))*INDIRECT(CONCATENATE("'Gastos com Pessoal'!",$AN42)))+SUM((J$1&gt;='Gastos com Pessoal'!$F$113:$F$122)*(J$1&lt;='Gastos com Pessoal'!$G$113:$G$122)*(IF('Gastos com Pessoal'!$H$113:$H$122&lt;=J$1,1,0))*INDIRECT(CONCATENATE("'Gastos com Pessoal'!",$AO42)))</f>
        <v>0</v>
      </c>
      <c r="K42" s="118">
        <f t="array" aca="1" ref="K42" ca="1">SUM((K$1&gt;='Gastos com Pessoal'!$F$7:$F$106)*(K$1&lt;='Gastos com Pessoal'!$G$7:$G$106)*INDIRECT(CONCATENATE("'Encargos e Benefícios'!",$AL42)))+SUM((K$1&gt;='Gastos com Pessoal'!$F$113:$F$122)*(K$1&lt;='Gastos com Pessoal'!$G$113:$G$122)*INDIRECT(CONCATENATE("'Encargos e Benefícios'!",$AM42)))+SUM((K$1&gt;='Gastos com Pessoal'!$F$7:$F$106)*(K$1&lt;='Gastos com Pessoal'!$G$7:$G$106)*(IF('Gastos com Pessoal'!$H$7:$H$106&lt;=K$1,1,0))*INDIRECT(CONCATENATE("'Gastos com Pessoal'!",$AN42)))+SUM((K$1&gt;='Gastos com Pessoal'!$F$113:$F$122)*(K$1&lt;='Gastos com Pessoal'!$G$113:$G$122)*(IF('Gastos com Pessoal'!$H$113:$H$122&lt;=K$1,1,0))*INDIRECT(CONCATENATE("'Gastos com Pessoal'!",$AO42)))</f>
        <v>0</v>
      </c>
      <c r="L42" s="118">
        <f t="array" aca="1" ref="L42" ca="1">SUM((L$1&gt;='Gastos com Pessoal'!$F$7:$F$106)*(L$1&lt;='Gastos com Pessoal'!$G$7:$G$106)*INDIRECT(CONCATENATE("'Encargos e Benefícios'!",$AL42)))+SUM((L$1&gt;='Gastos com Pessoal'!$F$113:$F$122)*(L$1&lt;='Gastos com Pessoal'!$G$113:$G$122)*INDIRECT(CONCATENATE("'Encargos e Benefícios'!",$AM42)))+SUM((L$1&gt;='Gastos com Pessoal'!$F$7:$F$106)*(L$1&lt;='Gastos com Pessoal'!$G$7:$G$106)*(IF('Gastos com Pessoal'!$H$7:$H$106&lt;=L$1,1,0))*INDIRECT(CONCATENATE("'Gastos com Pessoal'!",$AN42)))+SUM((L$1&gt;='Gastos com Pessoal'!$F$113:$F$122)*(L$1&lt;='Gastos com Pessoal'!$G$113:$G$122)*(IF('Gastos com Pessoal'!$H$113:$H$122&lt;=L$1,1,0))*INDIRECT(CONCATENATE("'Gastos com Pessoal'!",$AO42)))</f>
        <v>0</v>
      </c>
      <c r="M42" s="118">
        <f t="array" aca="1" ref="M42" ca="1">SUM((M$1&gt;='Gastos com Pessoal'!$F$7:$F$106)*(M$1&lt;='Gastos com Pessoal'!$G$7:$G$106)*INDIRECT(CONCATENATE("'Encargos e Benefícios'!",$AL42)))+SUM((M$1&gt;='Gastos com Pessoal'!$F$113:$F$122)*(M$1&lt;='Gastos com Pessoal'!$G$113:$G$122)*INDIRECT(CONCATENATE("'Encargos e Benefícios'!",$AM42)))+SUM((M$1&gt;='Gastos com Pessoal'!$F$7:$F$106)*(M$1&lt;='Gastos com Pessoal'!$G$7:$G$106)*(IF('Gastos com Pessoal'!$H$7:$H$106&lt;=M$1,1,0))*INDIRECT(CONCATENATE("'Gastos com Pessoal'!",$AN42)))+SUM((M$1&gt;='Gastos com Pessoal'!$F$113:$F$122)*(M$1&lt;='Gastos com Pessoal'!$G$113:$G$122)*(IF('Gastos com Pessoal'!$H$113:$H$122&lt;=M$1,1,0))*INDIRECT(CONCATENATE("'Gastos com Pessoal'!",$AO42)))</f>
        <v>0</v>
      </c>
      <c r="N42" s="118">
        <f t="array" aca="1" ref="N42" ca="1">SUM((N$1&gt;='Gastos com Pessoal'!$F$7:$F$106)*(N$1&lt;='Gastos com Pessoal'!$G$7:$G$106)*INDIRECT(CONCATENATE("'Encargos e Benefícios'!",$AL42)))+SUM((N$1&gt;='Gastos com Pessoal'!$F$113:$F$122)*(N$1&lt;='Gastos com Pessoal'!$G$113:$G$122)*INDIRECT(CONCATENATE("'Encargos e Benefícios'!",$AM42)))+SUM((N$1&gt;='Gastos com Pessoal'!$F$7:$F$106)*(N$1&lt;='Gastos com Pessoal'!$G$7:$G$106)*(IF('Gastos com Pessoal'!$H$7:$H$106&lt;=N$1,1,0))*INDIRECT(CONCATENATE("'Gastos com Pessoal'!",$AN42)))+SUM((N$1&gt;='Gastos com Pessoal'!$F$113:$F$122)*(N$1&lt;='Gastos com Pessoal'!$G$113:$G$122)*(IF('Gastos com Pessoal'!$H$113:$H$122&lt;=N$1,1,0))*INDIRECT(CONCATENATE("'Gastos com Pessoal'!",$AO42)))</f>
        <v>0</v>
      </c>
      <c r="O42" s="118">
        <f t="array" aca="1" ref="O42" ca="1">SUM((O$1&gt;='Gastos com Pessoal'!$F$7:$F$106)*(O$1&lt;='Gastos com Pessoal'!$G$7:$G$106)*INDIRECT(CONCATENATE("'Encargos e Benefícios'!",$AL42)))+SUM((O$1&gt;='Gastos com Pessoal'!$F$113:$F$122)*(O$1&lt;='Gastos com Pessoal'!$G$113:$G$122)*INDIRECT(CONCATENATE("'Encargos e Benefícios'!",$AM42)))+SUM((O$1&gt;='Gastos com Pessoal'!$F$7:$F$106)*(O$1&lt;='Gastos com Pessoal'!$G$7:$G$106)*(IF('Gastos com Pessoal'!$H$7:$H$106&lt;=O$1,1,0))*INDIRECT(CONCATENATE("'Gastos com Pessoal'!",$AN42)))+SUM((O$1&gt;='Gastos com Pessoal'!$F$113:$F$122)*(O$1&lt;='Gastos com Pessoal'!$G$113:$G$122)*(IF('Gastos com Pessoal'!$H$113:$H$122&lt;=O$1,1,0))*INDIRECT(CONCATENATE("'Gastos com Pessoal'!",$AO42)))</f>
        <v>0</v>
      </c>
      <c r="P42" s="118">
        <f t="array" aca="1" ref="P42" ca="1">SUM((P$1&gt;='Gastos com Pessoal'!$F$7:$F$106)*(P$1&lt;='Gastos com Pessoal'!$G$7:$G$106)*INDIRECT(CONCATENATE("'Encargos e Benefícios'!",$AL42)))+SUM((P$1&gt;='Gastos com Pessoal'!$F$113:$F$122)*(P$1&lt;='Gastos com Pessoal'!$G$113:$G$122)*INDIRECT(CONCATENATE("'Encargos e Benefícios'!",$AM42)))+SUM((P$1&gt;='Gastos com Pessoal'!$F$7:$F$106)*(P$1&lt;='Gastos com Pessoal'!$G$7:$G$106)*(IF('Gastos com Pessoal'!$H$7:$H$106&lt;=P$1,1,0))*INDIRECT(CONCATENATE("'Gastos com Pessoal'!",$AN42)))+SUM((P$1&gt;='Gastos com Pessoal'!$F$113:$F$122)*(P$1&lt;='Gastos com Pessoal'!$G$113:$G$122)*(IF('Gastos com Pessoal'!$H$113:$H$122&lt;=P$1,1,0))*INDIRECT(CONCATENATE("'Gastos com Pessoal'!",$AO42)))</f>
        <v>0</v>
      </c>
      <c r="Q42" s="118">
        <f t="array" aca="1" ref="Q42" ca="1">SUM((Q$1&gt;='Gastos com Pessoal'!$F$7:$F$106)*(Q$1&lt;='Gastos com Pessoal'!$G$7:$G$106)*INDIRECT(CONCATENATE("'Encargos e Benefícios'!",$AL42)))+SUM((Q$1&gt;='Gastos com Pessoal'!$F$113:$F$122)*(Q$1&lt;='Gastos com Pessoal'!$G$113:$G$122)*INDIRECT(CONCATENATE("'Encargos e Benefícios'!",$AM42)))+SUM((Q$1&gt;='Gastos com Pessoal'!$F$7:$F$106)*(Q$1&lt;='Gastos com Pessoal'!$G$7:$G$106)*(IF('Gastos com Pessoal'!$H$7:$H$106&lt;=Q$1,1,0))*INDIRECT(CONCATENATE("'Gastos com Pessoal'!",$AN42)))+SUM((Q$1&gt;='Gastos com Pessoal'!$F$113:$F$122)*(Q$1&lt;='Gastos com Pessoal'!$G$113:$G$122)*(IF('Gastos com Pessoal'!$H$113:$H$122&lt;=Q$1,1,0))*INDIRECT(CONCATENATE("'Gastos com Pessoal'!",$AO42)))</f>
        <v>0</v>
      </c>
      <c r="R42" s="118">
        <f t="array" aca="1" ref="R42" ca="1">SUM((R$1&gt;='Gastos com Pessoal'!$F$7:$F$106)*(R$1&lt;='Gastos com Pessoal'!$G$7:$G$106)*INDIRECT(CONCATENATE("'Encargos e Benefícios'!",$AL42)))+SUM((R$1&gt;='Gastos com Pessoal'!$F$113:$F$122)*(R$1&lt;='Gastos com Pessoal'!$G$113:$G$122)*INDIRECT(CONCATENATE("'Encargos e Benefícios'!",$AM42)))+SUM((R$1&gt;='Gastos com Pessoal'!$F$7:$F$106)*(R$1&lt;='Gastos com Pessoal'!$G$7:$G$106)*(IF('Gastos com Pessoal'!$H$7:$H$106&lt;=R$1,1,0))*INDIRECT(CONCATENATE("'Gastos com Pessoal'!",$AN42)))+SUM((R$1&gt;='Gastos com Pessoal'!$F$113:$F$122)*(R$1&lt;='Gastos com Pessoal'!$G$113:$G$122)*(IF('Gastos com Pessoal'!$H$113:$H$122&lt;=R$1,1,0))*INDIRECT(CONCATENATE("'Gastos com Pessoal'!",$AO42)))</f>
        <v>0</v>
      </c>
      <c r="S42" s="118">
        <f t="array" aca="1" ref="S42" ca="1">SUM((S$1&gt;='Gastos com Pessoal'!$F$7:$F$106)*(S$1&lt;='Gastos com Pessoal'!$G$7:$G$106)*INDIRECT(CONCATENATE("'Encargos e Benefícios'!",$AL42)))+SUM((S$1&gt;='Gastos com Pessoal'!$F$113:$F$122)*(S$1&lt;='Gastos com Pessoal'!$G$113:$G$122)*INDIRECT(CONCATENATE("'Encargos e Benefícios'!",$AM42)))+SUM((S$1&gt;='Gastos com Pessoal'!$F$7:$F$106)*(S$1&lt;='Gastos com Pessoal'!$G$7:$G$106)*(IF('Gastos com Pessoal'!$H$7:$H$106&lt;=S$1,1,0))*INDIRECT(CONCATENATE("'Gastos com Pessoal'!",$AN42)))+SUM((S$1&gt;='Gastos com Pessoal'!$F$113:$F$122)*(S$1&lt;='Gastos com Pessoal'!$G$113:$G$122)*(IF('Gastos com Pessoal'!$H$113:$H$122&lt;=S$1,1,0))*INDIRECT(CONCATENATE("'Gastos com Pessoal'!",$AO42)))</f>
        <v>0</v>
      </c>
      <c r="T42" s="118">
        <f t="array" aca="1" ref="T42" ca="1">SUM((T$1&gt;='Gastos com Pessoal'!$F$7:$F$106)*(T$1&lt;='Gastos com Pessoal'!$G$7:$G$106)*INDIRECT(CONCATENATE("'Encargos e Benefícios'!",$AL42)))+SUM((T$1&gt;='Gastos com Pessoal'!$F$113:$F$122)*(T$1&lt;='Gastos com Pessoal'!$G$113:$G$122)*INDIRECT(CONCATENATE("'Encargos e Benefícios'!",$AM42)))+SUM((T$1&gt;='Gastos com Pessoal'!$F$7:$F$106)*(T$1&lt;='Gastos com Pessoal'!$G$7:$G$106)*(IF('Gastos com Pessoal'!$H$7:$H$106&lt;=T$1,1,0))*INDIRECT(CONCATENATE("'Gastos com Pessoal'!",$AN42)))+SUM((T$1&gt;='Gastos com Pessoal'!$F$113:$F$122)*(T$1&lt;='Gastos com Pessoal'!$G$113:$G$122)*(IF('Gastos com Pessoal'!$H$113:$H$122&lt;=T$1,1,0))*INDIRECT(CONCATENATE("'Gastos com Pessoal'!",$AO42)))</f>
        <v>0</v>
      </c>
      <c r="U42" s="118">
        <f t="array" aca="1" ref="U42" ca="1">SUM((U$1&gt;='Gastos com Pessoal'!$F$7:$F$106)*(U$1&lt;='Gastos com Pessoal'!$G$7:$G$106)*INDIRECT(CONCATENATE("'Encargos e Benefícios'!",$AL42)))+SUM((U$1&gt;='Gastos com Pessoal'!$F$113:$F$122)*(U$1&lt;='Gastos com Pessoal'!$G$113:$G$122)*INDIRECT(CONCATENATE("'Encargos e Benefícios'!",$AM42)))+SUM((U$1&gt;='Gastos com Pessoal'!$F$7:$F$106)*(U$1&lt;='Gastos com Pessoal'!$G$7:$G$106)*(IF('Gastos com Pessoal'!$H$7:$H$106&lt;=U$1,1,0))*INDIRECT(CONCATENATE("'Gastos com Pessoal'!",$AN42)))+SUM((U$1&gt;='Gastos com Pessoal'!$F$113:$F$122)*(U$1&lt;='Gastos com Pessoal'!$G$113:$G$122)*(IF('Gastos com Pessoal'!$H$113:$H$122&lt;=U$1,1,0))*INDIRECT(CONCATENATE("'Gastos com Pessoal'!",$AO42)))</f>
        <v>0</v>
      </c>
      <c r="V42" s="118">
        <f t="array" aca="1" ref="V42" ca="1">SUM((V$1&gt;='Gastos com Pessoal'!$F$7:$F$106)*(V$1&lt;='Gastos com Pessoal'!$G$7:$G$106)*INDIRECT(CONCATENATE("'Encargos e Benefícios'!",$AL42)))+SUM((V$1&gt;='Gastos com Pessoal'!$F$113:$F$122)*(V$1&lt;='Gastos com Pessoal'!$G$113:$G$122)*INDIRECT(CONCATENATE("'Encargos e Benefícios'!",$AM42)))+SUM((V$1&gt;='Gastos com Pessoal'!$F$7:$F$106)*(V$1&lt;='Gastos com Pessoal'!$G$7:$G$106)*(IF('Gastos com Pessoal'!$H$7:$H$106&lt;=V$1,1,0))*INDIRECT(CONCATENATE("'Gastos com Pessoal'!",$AN42)))+SUM((V$1&gt;='Gastos com Pessoal'!$F$113:$F$122)*(V$1&lt;='Gastos com Pessoal'!$G$113:$G$122)*(IF('Gastos com Pessoal'!$H$113:$H$122&lt;=V$1,1,0))*INDIRECT(CONCATENATE("'Gastos com Pessoal'!",$AO42)))</f>
        <v>0</v>
      </c>
      <c r="W42" s="118">
        <f t="array" aca="1" ref="W42" ca="1">SUM((W$1&gt;='Gastos com Pessoal'!$F$7:$F$106)*(W$1&lt;='Gastos com Pessoal'!$G$7:$G$106)*INDIRECT(CONCATENATE("'Encargos e Benefícios'!",$AL42)))+SUM((W$1&gt;='Gastos com Pessoal'!$F$113:$F$122)*(W$1&lt;='Gastos com Pessoal'!$G$113:$G$122)*INDIRECT(CONCATENATE("'Encargos e Benefícios'!",$AM42)))+SUM((W$1&gt;='Gastos com Pessoal'!$F$7:$F$106)*(W$1&lt;='Gastos com Pessoal'!$G$7:$G$106)*(IF('Gastos com Pessoal'!$H$7:$H$106&lt;=W$1,1,0))*INDIRECT(CONCATENATE("'Gastos com Pessoal'!",$AN42)))+SUM((W$1&gt;='Gastos com Pessoal'!$F$113:$F$122)*(W$1&lt;='Gastos com Pessoal'!$G$113:$G$122)*(IF('Gastos com Pessoal'!$H$113:$H$122&lt;=W$1,1,0))*INDIRECT(CONCATENATE("'Gastos com Pessoal'!",$AO42)))</f>
        <v>0</v>
      </c>
      <c r="X42" s="118">
        <f t="array" aca="1" ref="X42" ca="1">SUM((X$1&gt;='Gastos com Pessoal'!$F$7:$F$106)*(X$1&lt;='Gastos com Pessoal'!$G$7:$G$106)*INDIRECT(CONCATENATE("'Encargos e Benefícios'!",$AL42)))+SUM((X$1&gt;='Gastos com Pessoal'!$F$113:$F$122)*(X$1&lt;='Gastos com Pessoal'!$G$113:$G$122)*INDIRECT(CONCATENATE("'Encargos e Benefícios'!",$AM42)))+SUM((X$1&gt;='Gastos com Pessoal'!$F$7:$F$106)*(X$1&lt;='Gastos com Pessoal'!$G$7:$G$106)*(IF('Gastos com Pessoal'!$H$7:$H$106&lt;=X$1,1,0))*INDIRECT(CONCATENATE("'Gastos com Pessoal'!",$AN42)))+SUM((X$1&gt;='Gastos com Pessoal'!$F$113:$F$122)*(X$1&lt;='Gastos com Pessoal'!$G$113:$G$122)*(IF('Gastos com Pessoal'!$H$113:$H$122&lt;=X$1,1,0))*INDIRECT(CONCATENATE("'Gastos com Pessoal'!",$AO42)))</f>
        <v>0</v>
      </c>
      <c r="Y42" s="118">
        <f t="array" aca="1" ref="Y42" ca="1">SUM((Y$1&gt;='Gastos com Pessoal'!$F$7:$F$106)*(Y$1&lt;='Gastos com Pessoal'!$G$7:$G$106)*INDIRECT(CONCATENATE("'Encargos e Benefícios'!",$AL42)))+SUM((Y$1&gt;='Gastos com Pessoal'!$F$113:$F$122)*(Y$1&lt;='Gastos com Pessoal'!$G$113:$G$122)*INDIRECT(CONCATENATE("'Encargos e Benefícios'!",$AM42)))+SUM((Y$1&gt;='Gastos com Pessoal'!$F$7:$F$106)*(Y$1&lt;='Gastos com Pessoal'!$G$7:$G$106)*(IF('Gastos com Pessoal'!$H$7:$H$106&lt;=Y$1,1,0))*INDIRECT(CONCATENATE("'Gastos com Pessoal'!",$AN42)))+SUM((Y$1&gt;='Gastos com Pessoal'!$F$113:$F$122)*(Y$1&lt;='Gastos com Pessoal'!$G$113:$G$122)*(IF('Gastos com Pessoal'!$H$113:$H$122&lt;=Y$1,1,0))*INDIRECT(CONCATENATE("'Gastos com Pessoal'!",$AO42)))</f>
        <v>0</v>
      </c>
      <c r="Z42" s="118">
        <f t="array" aca="1" ref="Z42" ca="1">SUM((Z$1&gt;='Gastos com Pessoal'!$F$7:$F$106)*(Z$1&lt;='Gastos com Pessoal'!$G$7:$G$106)*INDIRECT(CONCATENATE("'Encargos e Benefícios'!",$AL42)))+SUM((Z$1&gt;='Gastos com Pessoal'!$F$113:$F$122)*(Z$1&lt;='Gastos com Pessoal'!$G$113:$G$122)*INDIRECT(CONCATENATE("'Encargos e Benefícios'!",$AM42)))+SUM((Z$1&gt;='Gastos com Pessoal'!$F$7:$F$106)*(Z$1&lt;='Gastos com Pessoal'!$G$7:$G$106)*(IF('Gastos com Pessoal'!$H$7:$H$106&lt;=Z$1,1,0))*INDIRECT(CONCATENATE("'Gastos com Pessoal'!",$AN42)))+SUM((Z$1&gt;='Gastos com Pessoal'!$F$113:$F$122)*(Z$1&lt;='Gastos com Pessoal'!$G$113:$G$122)*(IF('Gastos com Pessoal'!$H$113:$H$122&lt;=Z$1,1,0))*INDIRECT(CONCATENATE("'Gastos com Pessoal'!",$AO42)))</f>
        <v>0</v>
      </c>
      <c r="AA42" s="113">
        <f t="shared" ca="1" si="11"/>
        <v>0</v>
      </c>
      <c r="AB42" s="124">
        <f t="shared" ca="1" si="12"/>
        <v>0</v>
      </c>
      <c r="AL42" s="229" t="str">
        <f ca="1">IF(ISNA('Encargos e Benefícios'!AA5),"$ZZ$6:$ZZ$105",'Encargos e Benefícios'!AA5)</f>
        <v>$ZZ$6:$ZZ$105</v>
      </c>
      <c r="AM42" s="229" t="str">
        <f ca="1">IF(ISNA('Encargos e Benefícios'!AC5),"$ZZ$112:$ZZ$121",'Encargos e Benefícios'!AC5)</f>
        <v>$ZZ$112:$ZZ$121</v>
      </c>
      <c r="AN42" s="76" t="str">
        <f ca="1">IF(ISNA('Gastos com Pessoal'!AA5),"$ZZ$6:$ZZ$105",'Gastos com Pessoal'!AA5)</f>
        <v>$ZZ$6:$ZZ$105</v>
      </c>
      <c r="AO42" s="76" t="str">
        <f ca="1">IF(ISNA('Gastos com Pessoal'!AC5),"$ZZ$112:$ZZ$121",'Gastos com Pessoal'!AC5)</f>
        <v>$ZZ$112:$ZZ$121</v>
      </c>
    </row>
    <row r="43" spans="1:41" s="76" customFormat="1" ht="23.25" customHeight="1">
      <c r="A43" s="292" t="s">
        <v>161</v>
      </c>
      <c r="B43" s="234" t="s">
        <v>62</v>
      </c>
      <c r="C43" s="118">
        <f t="array" aca="1" ref="C43" ca="1">SUM((C$1&gt;='Gastos com Pessoal'!$F$7:$F$106)*(C$1&lt;='Gastos com Pessoal'!$G$7:$G$106)*INDIRECT(CONCATENATE("'Encargos e Benefícios'!",$AL43)))+SUM((C$1&gt;='Gastos com Pessoal'!$F$113:$F$122)*(C$1&lt;='Gastos com Pessoal'!$G$113:$G$122)*INDIRECT(CONCATENATE("'Encargos e Benefícios'!",$AM43)))+SUM((C$1&gt;='Gastos com Pessoal'!$F$7:$F$106)*(C$1&lt;='Gastos com Pessoal'!$G$7:$G$106)*(IF('Gastos com Pessoal'!$H$7:$H$106&lt;=C$1,1,0))*INDIRECT(CONCATENATE("'Gastos com Pessoal'!",$AN43)))+SUM((C$1&gt;='Gastos com Pessoal'!$F$113:$F$122)*(C$1&lt;='Gastos com Pessoal'!$G$113:$G$122)*(IF('Gastos com Pessoal'!$H$113:$H$122&lt;=C$1,1,0))*INDIRECT(CONCATENATE("'Gastos com Pessoal'!",$AO43)))</f>
        <v>0</v>
      </c>
      <c r="D43" s="118">
        <f t="array" aca="1" ref="D43" ca="1">SUM((D$1&gt;='Gastos com Pessoal'!$F$7:$F$106)*(D$1&lt;='Gastos com Pessoal'!$G$7:$G$106)*INDIRECT(CONCATENATE("'Encargos e Benefícios'!",$AL43)))+SUM((D$1&gt;='Gastos com Pessoal'!$F$113:$F$122)*(D$1&lt;='Gastos com Pessoal'!$G$113:$G$122)*INDIRECT(CONCATENATE("'Encargos e Benefícios'!",$AM43)))+SUM((D$1&gt;='Gastos com Pessoal'!$F$7:$F$106)*(D$1&lt;='Gastos com Pessoal'!$G$7:$G$106)*(IF('Gastos com Pessoal'!$H$7:$H$106&lt;=D$1,1,0))*INDIRECT(CONCATENATE("'Gastos com Pessoal'!",$AN43)))+SUM((D$1&gt;='Gastos com Pessoal'!$F$113:$F$122)*(D$1&lt;='Gastos com Pessoal'!$G$113:$G$122)*(IF('Gastos com Pessoal'!$H$113:$H$122&lt;=D$1,1,0))*INDIRECT(CONCATENATE("'Gastos com Pessoal'!",$AO43)))</f>
        <v>0</v>
      </c>
      <c r="E43" s="118">
        <f t="array" aca="1" ref="E43" ca="1">SUM((E$1&gt;='Gastos com Pessoal'!$F$7:$F$106)*(E$1&lt;='Gastos com Pessoal'!$G$7:$G$106)*INDIRECT(CONCATENATE("'Encargos e Benefícios'!",$AL43)))+SUM((E$1&gt;='Gastos com Pessoal'!$F$113:$F$122)*(E$1&lt;='Gastos com Pessoal'!$G$113:$G$122)*INDIRECT(CONCATENATE("'Encargos e Benefícios'!",$AM43)))+SUM((E$1&gt;='Gastos com Pessoal'!$F$7:$F$106)*(E$1&lt;='Gastos com Pessoal'!$G$7:$G$106)*(IF('Gastos com Pessoal'!$H$7:$H$106&lt;=E$1,1,0))*INDIRECT(CONCATENATE("'Gastos com Pessoal'!",$AN43)))+SUM((E$1&gt;='Gastos com Pessoal'!$F$113:$F$122)*(E$1&lt;='Gastos com Pessoal'!$G$113:$G$122)*(IF('Gastos com Pessoal'!$H$113:$H$122&lt;=E$1,1,0))*INDIRECT(CONCATENATE("'Gastos com Pessoal'!",$AO43)))</f>
        <v>0</v>
      </c>
      <c r="F43" s="118">
        <f t="array" aca="1" ref="F43" ca="1">SUM((F$1&gt;='Gastos com Pessoal'!$F$7:$F$106)*(F$1&lt;='Gastos com Pessoal'!$G$7:$G$106)*INDIRECT(CONCATENATE("'Encargos e Benefícios'!",$AL43)))+SUM((F$1&gt;='Gastos com Pessoal'!$F$113:$F$122)*(F$1&lt;='Gastos com Pessoal'!$G$113:$G$122)*INDIRECT(CONCATENATE("'Encargos e Benefícios'!",$AM43)))+SUM((F$1&gt;='Gastos com Pessoal'!$F$7:$F$106)*(F$1&lt;='Gastos com Pessoal'!$G$7:$G$106)*(IF('Gastos com Pessoal'!$H$7:$H$106&lt;=F$1,1,0))*INDIRECT(CONCATENATE("'Gastos com Pessoal'!",$AN43)))+SUM((F$1&gt;='Gastos com Pessoal'!$F$113:$F$122)*(F$1&lt;='Gastos com Pessoal'!$G$113:$G$122)*(IF('Gastos com Pessoal'!$H$113:$H$122&lt;=F$1,1,0))*INDIRECT(CONCATENATE("'Gastos com Pessoal'!",$AO43)))</f>
        <v>0</v>
      </c>
      <c r="G43" s="118">
        <f t="array" aca="1" ref="G43" ca="1">SUM((G$1&gt;='Gastos com Pessoal'!$F$7:$F$106)*(G$1&lt;='Gastos com Pessoal'!$G$7:$G$106)*INDIRECT(CONCATENATE("'Encargos e Benefícios'!",$AL43)))+SUM((G$1&gt;='Gastos com Pessoal'!$F$113:$F$122)*(G$1&lt;='Gastos com Pessoal'!$G$113:$G$122)*INDIRECT(CONCATENATE("'Encargos e Benefícios'!",$AM43)))+SUM((G$1&gt;='Gastos com Pessoal'!$F$7:$F$106)*(G$1&lt;='Gastos com Pessoal'!$G$7:$G$106)*(IF('Gastos com Pessoal'!$H$7:$H$106&lt;=G$1,1,0))*INDIRECT(CONCATENATE("'Gastos com Pessoal'!",$AN43)))+SUM((G$1&gt;='Gastos com Pessoal'!$F$113:$F$122)*(G$1&lt;='Gastos com Pessoal'!$G$113:$G$122)*(IF('Gastos com Pessoal'!$H$113:$H$122&lt;=G$1,1,0))*INDIRECT(CONCATENATE("'Gastos com Pessoal'!",$AO43)))</f>
        <v>0</v>
      </c>
      <c r="H43" s="118">
        <f t="array" aca="1" ref="H43" ca="1">SUM((H$1&gt;='Gastos com Pessoal'!$F$7:$F$106)*(H$1&lt;='Gastos com Pessoal'!$G$7:$G$106)*INDIRECT(CONCATENATE("'Encargos e Benefícios'!",$AL43)))+SUM((H$1&gt;='Gastos com Pessoal'!$F$113:$F$122)*(H$1&lt;='Gastos com Pessoal'!$G$113:$G$122)*INDIRECT(CONCATENATE("'Encargos e Benefícios'!",$AM43)))+SUM((H$1&gt;='Gastos com Pessoal'!$F$7:$F$106)*(H$1&lt;='Gastos com Pessoal'!$G$7:$G$106)*(IF('Gastos com Pessoal'!$H$7:$H$106&lt;=H$1,1,0))*INDIRECT(CONCATENATE("'Gastos com Pessoal'!",$AN43)))+SUM((H$1&gt;='Gastos com Pessoal'!$F$113:$F$122)*(H$1&lt;='Gastos com Pessoal'!$G$113:$G$122)*(IF('Gastos com Pessoal'!$H$113:$H$122&lt;=H$1,1,0))*INDIRECT(CONCATENATE("'Gastos com Pessoal'!",$AO43)))</f>
        <v>0</v>
      </c>
      <c r="I43" s="118">
        <f t="array" aca="1" ref="I43" ca="1">SUM((I$1&gt;='Gastos com Pessoal'!$F$7:$F$106)*(I$1&lt;='Gastos com Pessoal'!$G$7:$G$106)*INDIRECT(CONCATENATE("'Encargos e Benefícios'!",$AL43)))+SUM((I$1&gt;='Gastos com Pessoal'!$F$113:$F$122)*(I$1&lt;='Gastos com Pessoal'!$G$113:$G$122)*INDIRECT(CONCATENATE("'Encargos e Benefícios'!",$AM43)))+SUM((I$1&gt;='Gastos com Pessoal'!$F$7:$F$106)*(I$1&lt;='Gastos com Pessoal'!$G$7:$G$106)*(IF('Gastos com Pessoal'!$H$7:$H$106&lt;=I$1,1,0))*INDIRECT(CONCATENATE("'Gastos com Pessoal'!",$AN43)))+SUM((I$1&gt;='Gastos com Pessoal'!$F$113:$F$122)*(I$1&lt;='Gastos com Pessoal'!$G$113:$G$122)*(IF('Gastos com Pessoal'!$H$113:$H$122&lt;=I$1,1,0))*INDIRECT(CONCATENATE("'Gastos com Pessoal'!",$AO43)))</f>
        <v>0</v>
      </c>
      <c r="J43" s="118">
        <f t="array" aca="1" ref="J43" ca="1">SUM((J$1&gt;='Gastos com Pessoal'!$F$7:$F$106)*(J$1&lt;='Gastos com Pessoal'!$G$7:$G$106)*INDIRECT(CONCATENATE("'Encargos e Benefícios'!",$AL43)))+SUM((J$1&gt;='Gastos com Pessoal'!$F$113:$F$122)*(J$1&lt;='Gastos com Pessoal'!$G$113:$G$122)*INDIRECT(CONCATENATE("'Encargos e Benefícios'!",$AM43)))+SUM((J$1&gt;='Gastos com Pessoal'!$F$7:$F$106)*(J$1&lt;='Gastos com Pessoal'!$G$7:$G$106)*(IF('Gastos com Pessoal'!$H$7:$H$106&lt;=J$1,1,0))*INDIRECT(CONCATENATE("'Gastos com Pessoal'!",$AN43)))+SUM((J$1&gt;='Gastos com Pessoal'!$F$113:$F$122)*(J$1&lt;='Gastos com Pessoal'!$G$113:$G$122)*(IF('Gastos com Pessoal'!$H$113:$H$122&lt;=J$1,1,0))*INDIRECT(CONCATENATE("'Gastos com Pessoal'!",$AO43)))</f>
        <v>0</v>
      </c>
      <c r="K43" s="118">
        <f t="array" aca="1" ref="K43" ca="1">SUM((K$1&gt;='Gastos com Pessoal'!$F$7:$F$106)*(K$1&lt;='Gastos com Pessoal'!$G$7:$G$106)*INDIRECT(CONCATENATE("'Encargos e Benefícios'!",$AL43)))+SUM((K$1&gt;='Gastos com Pessoal'!$F$113:$F$122)*(K$1&lt;='Gastos com Pessoal'!$G$113:$G$122)*INDIRECT(CONCATENATE("'Encargos e Benefícios'!",$AM43)))+SUM((K$1&gt;='Gastos com Pessoal'!$F$7:$F$106)*(K$1&lt;='Gastos com Pessoal'!$G$7:$G$106)*(IF('Gastos com Pessoal'!$H$7:$H$106&lt;=K$1,1,0))*INDIRECT(CONCATENATE("'Gastos com Pessoal'!",$AN43)))+SUM((K$1&gt;='Gastos com Pessoal'!$F$113:$F$122)*(K$1&lt;='Gastos com Pessoal'!$G$113:$G$122)*(IF('Gastos com Pessoal'!$H$113:$H$122&lt;=K$1,1,0))*INDIRECT(CONCATENATE("'Gastos com Pessoal'!",$AO43)))</f>
        <v>0</v>
      </c>
      <c r="L43" s="118">
        <f t="array" aca="1" ref="L43" ca="1">SUM((L$1&gt;='Gastos com Pessoal'!$F$7:$F$106)*(L$1&lt;='Gastos com Pessoal'!$G$7:$G$106)*INDIRECT(CONCATENATE("'Encargos e Benefícios'!",$AL43)))+SUM((L$1&gt;='Gastos com Pessoal'!$F$113:$F$122)*(L$1&lt;='Gastos com Pessoal'!$G$113:$G$122)*INDIRECT(CONCATENATE("'Encargos e Benefícios'!",$AM43)))+SUM((L$1&gt;='Gastos com Pessoal'!$F$7:$F$106)*(L$1&lt;='Gastos com Pessoal'!$G$7:$G$106)*(IF('Gastos com Pessoal'!$H$7:$H$106&lt;=L$1,1,0))*INDIRECT(CONCATENATE("'Gastos com Pessoal'!",$AN43)))+SUM((L$1&gt;='Gastos com Pessoal'!$F$113:$F$122)*(L$1&lt;='Gastos com Pessoal'!$G$113:$G$122)*(IF('Gastos com Pessoal'!$H$113:$H$122&lt;=L$1,1,0))*INDIRECT(CONCATENATE("'Gastos com Pessoal'!",$AO43)))</f>
        <v>0</v>
      </c>
      <c r="M43" s="118">
        <f t="array" aca="1" ref="M43" ca="1">SUM((M$1&gt;='Gastos com Pessoal'!$F$7:$F$106)*(M$1&lt;='Gastos com Pessoal'!$G$7:$G$106)*INDIRECT(CONCATENATE("'Encargos e Benefícios'!",$AL43)))+SUM((M$1&gt;='Gastos com Pessoal'!$F$113:$F$122)*(M$1&lt;='Gastos com Pessoal'!$G$113:$G$122)*INDIRECT(CONCATENATE("'Encargos e Benefícios'!",$AM43)))+SUM((M$1&gt;='Gastos com Pessoal'!$F$7:$F$106)*(M$1&lt;='Gastos com Pessoal'!$G$7:$G$106)*(IF('Gastos com Pessoal'!$H$7:$H$106&lt;=M$1,1,0))*INDIRECT(CONCATENATE("'Gastos com Pessoal'!",$AN43)))+SUM((M$1&gt;='Gastos com Pessoal'!$F$113:$F$122)*(M$1&lt;='Gastos com Pessoal'!$G$113:$G$122)*(IF('Gastos com Pessoal'!$H$113:$H$122&lt;=M$1,1,0))*INDIRECT(CONCATENATE("'Gastos com Pessoal'!",$AO43)))</f>
        <v>0</v>
      </c>
      <c r="N43" s="118">
        <f t="array" aca="1" ref="N43" ca="1">SUM((N$1&gt;='Gastos com Pessoal'!$F$7:$F$106)*(N$1&lt;='Gastos com Pessoal'!$G$7:$G$106)*INDIRECT(CONCATENATE("'Encargos e Benefícios'!",$AL43)))+SUM((N$1&gt;='Gastos com Pessoal'!$F$113:$F$122)*(N$1&lt;='Gastos com Pessoal'!$G$113:$G$122)*INDIRECT(CONCATENATE("'Encargos e Benefícios'!",$AM43)))+SUM((N$1&gt;='Gastos com Pessoal'!$F$7:$F$106)*(N$1&lt;='Gastos com Pessoal'!$G$7:$G$106)*(IF('Gastos com Pessoal'!$H$7:$H$106&lt;=N$1,1,0))*INDIRECT(CONCATENATE("'Gastos com Pessoal'!",$AN43)))+SUM((N$1&gt;='Gastos com Pessoal'!$F$113:$F$122)*(N$1&lt;='Gastos com Pessoal'!$G$113:$G$122)*(IF('Gastos com Pessoal'!$H$113:$H$122&lt;=N$1,1,0))*INDIRECT(CONCATENATE("'Gastos com Pessoal'!",$AO43)))</f>
        <v>0</v>
      </c>
      <c r="O43" s="118">
        <f t="array" aca="1" ref="O43" ca="1">SUM((O$1&gt;='Gastos com Pessoal'!$F$7:$F$106)*(O$1&lt;='Gastos com Pessoal'!$G$7:$G$106)*INDIRECT(CONCATENATE("'Encargos e Benefícios'!",$AL43)))+SUM((O$1&gt;='Gastos com Pessoal'!$F$113:$F$122)*(O$1&lt;='Gastos com Pessoal'!$G$113:$G$122)*INDIRECT(CONCATENATE("'Encargos e Benefícios'!",$AM43)))+SUM((O$1&gt;='Gastos com Pessoal'!$F$7:$F$106)*(O$1&lt;='Gastos com Pessoal'!$G$7:$G$106)*(IF('Gastos com Pessoal'!$H$7:$H$106&lt;=O$1,1,0))*INDIRECT(CONCATENATE("'Gastos com Pessoal'!",$AN43)))+SUM((O$1&gt;='Gastos com Pessoal'!$F$113:$F$122)*(O$1&lt;='Gastos com Pessoal'!$G$113:$G$122)*(IF('Gastos com Pessoal'!$H$113:$H$122&lt;=O$1,1,0))*INDIRECT(CONCATENATE("'Gastos com Pessoal'!",$AO43)))</f>
        <v>0</v>
      </c>
      <c r="P43" s="118">
        <f t="array" aca="1" ref="P43" ca="1">SUM((P$1&gt;='Gastos com Pessoal'!$F$7:$F$106)*(P$1&lt;='Gastos com Pessoal'!$G$7:$G$106)*INDIRECT(CONCATENATE("'Encargos e Benefícios'!",$AL43)))+SUM((P$1&gt;='Gastos com Pessoal'!$F$113:$F$122)*(P$1&lt;='Gastos com Pessoal'!$G$113:$G$122)*INDIRECT(CONCATENATE("'Encargos e Benefícios'!",$AM43)))+SUM((P$1&gt;='Gastos com Pessoal'!$F$7:$F$106)*(P$1&lt;='Gastos com Pessoal'!$G$7:$G$106)*(IF('Gastos com Pessoal'!$H$7:$H$106&lt;=P$1,1,0))*INDIRECT(CONCATENATE("'Gastos com Pessoal'!",$AN43)))+SUM((P$1&gt;='Gastos com Pessoal'!$F$113:$F$122)*(P$1&lt;='Gastos com Pessoal'!$G$113:$G$122)*(IF('Gastos com Pessoal'!$H$113:$H$122&lt;=P$1,1,0))*INDIRECT(CONCATENATE("'Gastos com Pessoal'!",$AO43)))</f>
        <v>0</v>
      </c>
      <c r="Q43" s="118">
        <f t="array" aca="1" ref="Q43" ca="1">SUM((Q$1&gt;='Gastos com Pessoal'!$F$7:$F$106)*(Q$1&lt;='Gastos com Pessoal'!$G$7:$G$106)*INDIRECT(CONCATENATE("'Encargos e Benefícios'!",$AL43)))+SUM((Q$1&gt;='Gastos com Pessoal'!$F$113:$F$122)*(Q$1&lt;='Gastos com Pessoal'!$G$113:$G$122)*INDIRECT(CONCATENATE("'Encargos e Benefícios'!",$AM43)))+SUM((Q$1&gt;='Gastos com Pessoal'!$F$7:$F$106)*(Q$1&lt;='Gastos com Pessoal'!$G$7:$G$106)*(IF('Gastos com Pessoal'!$H$7:$H$106&lt;=Q$1,1,0))*INDIRECT(CONCATENATE("'Gastos com Pessoal'!",$AN43)))+SUM((Q$1&gt;='Gastos com Pessoal'!$F$113:$F$122)*(Q$1&lt;='Gastos com Pessoal'!$G$113:$G$122)*(IF('Gastos com Pessoal'!$H$113:$H$122&lt;=Q$1,1,0))*INDIRECT(CONCATENATE("'Gastos com Pessoal'!",$AO43)))</f>
        <v>0</v>
      </c>
      <c r="R43" s="118">
        <f t="array" aca="1" ref="R43" ca="1">SUM((R$1&gt;='Gastos com Pessoal'!$F$7:$F$106)*(R$1&lt;='Gastos com Pessoal'!$G$7:$G$106)*INDIRECT(CONCATENATE("'Encargos e Benefícios'!",$AL43)))+SUM((R$1&gt;='Gastos com Pessoal'!$F$113:$F$122)*(R$1&lt;='Gastos com Pessoal'!$G$113:$G$122)*INDIRECT(CONCATENATE("'Encargos e Benefícios'!",$AM43)))+SUM((R$1&gt;='Gastos com Pessoal'!$F$7:$F$106)*(R$1&lt;='Gastos com Pessoal'!$G$7:$G$106)*(IF('Gastos com Pessoal'!$H$7:$H$106&lt;=R$1,1,0))*INDIRECT(CONCATENATE("'Gastos com Pessoal'!",$AN43)))+SUM((R$1&gt;='Gastos com Pessoal'!$F$113:$F$122)*(R$1&lt;='Gastos com Pessoal'!$G$113:$G$122)*(IF('Gastos com Pessoal'!$H$113:$H$122&lt;=R$1,1,0))*INDIRECT(CONCATENATE("'Gastos com Pessoal'!",$AO43)))</f>
        <v>0</v>
      </c>
      <c r="S43" s="118">
        <f t="array" aca="1" ref="S43" ca="1">SUM((S$1&gt;='Gastos com Pessoal'!$F$7:$F$106)*(S$1&lt;='Gastos com Pessoal'!$G$7:$G$106)*INDIRECT(CONCATENATE("'Encargos e Benefícios'!",$AL43)))+SUM((S$1&gt;='Gastos com Pessoal'!$F$113:$F$122)*(S$1&lt;='Gastos com Pessoal'!$G$113:$G$122)*INDIRECT(CONCATENATE("'Encargos e Benefícios'!",$AM43)))+SUM((S$1&gt;='Gastos com Pessoal'!$F$7:$F$106)*(S$1&lt;='Gastos com Pessoal'!$G$7:$G$106)*(IF('Gastos com Pessoal'!$H$7:$H$106&lt;=S$1,1,0))*INDIRECT(CONCATENATE("'Gastos com Pessoal'!",$AN43)))+SUM((S$1&gt;='Gastos com Pessoal'!$F$113:$F$122)*(S$1&lt;='Gastos com Pessoal'!$G$113:$G$122)*(IF('Gastos com Pessoal'!$H$113:$H$122&lt;=S$1,1,0))*INDIRECT(CONCATENATE("'Gastos com Pessoal'!",$AO43)))</f>
        <v>0</v>
      </c>
      <c r="T43" s="118">
        <f t="array" aca="1" ref="T43" ca="1">SUM((T$1&gt;='Gastos com Pessoal'!$F$7:$F$106)*(T$1&lt;='Gastos com Pessoal'!$G$7:$G$106)*INDIRECT(CONCATENATE("'Encargos e Benefícios'!",$AL43)))+SUM((T$1&gt;='Gastos com Pessoal'!$F$113:$F$122)*(T$1&lt;='Gastos com Pessoal'!$G$113:$G$122)*INDIRECT(CONCATENATE("'Encargos e Benefícios'!",$AM43)))+SUM((T$1&gt;='Gastos com Pessoal'!$F$7:$F$106)*(T$1&lt;='Gastos com Pessoal'!$G$7:$G$106)*(IF('Gastos com Pessoal'!$H$7:$H$106&lt;=T$1,1,0))*INDIRECT(CONCATENATE("'Gastos com Pessoal'!",$AN43)))+SUM((T$1&gt;='Gastos com Pessoal'!$F$113:$F$122)*(T$1&lt;='Gastos com Pessoal'!$G$113:$G$122)*(IF('Gastos com Pessoal'!$H$113:$H$122&lt;=T$1,1,0))*INDIRECT(CONCATENATE("'Gastos com Pessoal'!",$AO43)))</f>
        <v>0</v>
      </c>
      <c r="U43" s="118">
        <f t="array" aca="1" ref="U43" ca="1">SUM((U$1&gt;='Gastos com Pessoal'!$F$7:$F$106)*(U$1&lt;='Gastos com Pessoal'!$G$7:$G$106)*INDIRECT(CONCATENATE("'Encargos e Benefícios'!",$AL43)))+SUM((U$1&gt;='Gastos com Pessoal'!$F$113:$F$122)*(U$1&lt;='Gastos com Pessoal'!$G$113:$G$122)*INDIRECT(CONCATENATE("'Encargos e Benefícios'!",$AM43)))+SUM((U$1&gt;='Gastos com Pessoal'!$F$7:$F$106)*(U$1&lt;='Gastos com Pessoal'!$G$7:$G$106)*(IF('Gastos com Pessoal'!$H$7:$H$106&lt;=U$1,1,0))*INDIRECT(CONCATENATE("'Gastos com Pessoal'!",$AN43)))+SUM((U$1&gt;='Gastos com Pessoal'!$F$113:$F$122)*(U$1&lt;='Gastos com Pessoal'!$G$113:$G$122)*(IF('Gastos com Pessoal'!$H$113:$H$122&lt;=U$1,1,0))*INDIRECT(CONCATENATE("'Gastos com Pessoal'!",$AO43)))</f>
        <v>0</v>
      </c>
      <c r="V43" s="118">
        <f t="array" aca="1" ref="V43" ca="1">SUM((V$1&gt;='Gastos com Pessoal'!$F$7:$F$106)*(V$1&lt;='Gastos com Pessoal'!$G$7:$G$106)*INDIRECT(CONCATENATE("'Encargos e Benefícios'!",$AL43)))+SUM((V$1&gt;='Gastos com Pessoal'!$F$113:$F$122)*(V$1&lt;='Gastos com Pessoal'!$G$113:$G$122)*INDIRECT(CONCATENATE("'Encargos e Benefícios'!",$AM43)))+SUM((V$1&gt;='Gastos com Pessoal'!$F$7:$F$106)*(V$1&lt;='Gastos com Pessoal'!$G$7:$G$106)*(IF('Gastos com Pessoal'!$H$7:$H$106&lt;=V$1,1,0))*INDIRECT(CONCATENATE("'Gastos com Pessoal'!",$AN43)))+SUM((V$1&gt;='Gastos com Pessoal'!$F$113:$F$122)*(V$1&lt;='Gastos com Pessoal'!$G$113:$G$122)*(IF('Gastos com Pessoal'!$H$113:$H$122&lt;=V$1,1,0))*INDIRECT(CONCATENATE("'Gastos com Pessoal'!",$AO43)))</f>
        <v>0</v>
      </c>
      <c r="W43" s="118">
        <f t="array" aca="1" ref="W43" ca="1">SUM((W$1&gt;='Gastos com Pessoal'!$F$7:$F$106)*(W$1&lt;='Gastos com Pessoal'!$G$7:$G$106)*INDIRECT(CONCATENATE("'Encargos e Benefícios'!",$AL43)))+SUM((W$1&gt;='Gastos com Pessoal'!$F$113:$F$122)*(W$1&lt;='Gastos com Pessoal'!$G$113:$G$122)*INDIRECT(CONCATENATE("'Encargos e Benefícios'!",$AM43)))+SUM((W$1&gt;='Gastos com Pessoal'!$F$7:$F$106)*(W$1&lt;='Gastos com Pessoal'!$G$7:$G$106)*(IF('Gastos com Pessoal'!$H$7:$H$106&lt;=W$1,1,0))*INDIRECT(CONCATENATE("'Gastos com Pessoal'!",$AN43)))+SUM((W$1&gt;='Gastos com Pessoal'!$F$113:$F$122)*(W$1&lt;='Gastos com Pessoal'!$G$113:$G$122)*(IF('Gastos com Pessoal'!$H$113:$H$122&lt;=W$1,1,0))*INDIRECT(CONCATENATE("'Gastos com Pessoal'!",$AO43)))</f>
        <v>0</v>
      </c>
      <c r="X43" s="118">
        <f t="array" aca="1" ref="X43" ca="1">SUM((X$1&gt;='Gastos com Pessoal'!$F$7:$F$106)*(X$1&lt;='Gastos com Pessoal'!$G$7:$G$106)*INDIRECT(CONCATENATE("'Encargos e Benefícios'!",$AL43)))+SUM((X$1&gt;='Gastos com Pessoal'!$F$113:$F$122)*(X$1&lt;='Gastos com Pessoal'!$G$113:$G$122)*INDIRECT(CONCATENATE("'Encargos e Benefícios'!",$AM43)))+SUM((X$1&gt;='Gastos com Pessoal'!$F$7:$F$106)*(X$1&lt;='Gastos com Pessoal'!$G$7:$G$106)*(IF('Gastos com Pessoal'!$H$7:$H$106&lt;=X$1,1,0))*INDIRECT(CONCATENATE("'Gastos com Pessoal'!",$AN43)))+SUM((X$1&gt;='Gastos com Pessoal'!$F$113:$F$122)*(X$1&lt;='Gastos com Pessoal'!$G$113:$G$122)*(IF('Gastos com Pessoal'!$H$113:$H$122&lt;=X$1,1,0))*INDIRECT(CONCATENATE("'Gastos com Pessoal'!",$AO43)))</f>
        <v>0</v>
      </c>
      <c r="Y43" s="118">
        <f t="array" aca="1" ref="Y43" ca="1">SUM((Y$1&gt;='Gastos com Pessoal'!$F$7:$F$106)*(Y$1&lt;='Gastos com Pessoal'!$G$7:$G$106)*INDIRECT(CONCATENATE("'Encargos e Benefícios'!",$AL43)))+SUM((Y$1&gt;='Gastos com Pessoal'!$F$113:$F$122)*(Y$1&lt;='Gastos com Pessoal'!$G$113:$G$122)*INDIRECT(CONCATENATE("'Encargos e Benefícios'!",$AM43)))+SUM((Y$1&gt;='Gastos com Pessoal'!$F$7:$F$106)*(Y$1&lt;='Gastos com Pessoal'!$G$7:$G$106)*(IF('Gastos com Pessoal'!$H$7:$H$106&lt;=Y$1,1,0))*INDIRECT(CONCATENATE("'Gastos com Pessoal'!",$AN43)))+SUM((Y$1&gt;='Gastos com Pessoal'!$F$113:$F$122)*(Y$1&lt;='Gastos com Pessoal'!$G$113:$G$122)*(IF('Gastos com Pessoal'!$H$113:$H$122&lt;=Y$1,1,0))*INDIRECT(CONCATENATE("'Gastos com Pessoal'!",$AO43)))</f>
        <v>0</v>
      </c>
      <c r="Z43" s="118">
        <f t="array" aca="1" ref="Z43" ca="1">SUM((Z$1&gt;='Gastos com Pessoal'!$F$7:$F$106)*(Z$1&lt;='Gastos com Pessoal'!$G$7:$G$106)*INDIRECT(CONCATENATE("'Encargos e Benefícios'!",$AL43)))+SUM((Z$1&gt;='Gastos com Pessoal'!$F$113:$F$122)*(Z$1&lt;='Gastos com Pessoal'!$G$113:$G$122)*INDIRECT(CONCATENATE("'Encargos e Benefícios'!",$AM43)))+SUM((Z$1&gt;='Gastos com Pessoal'!$F$7:$F$106)*(Z$1&lt;='Gastos com Pessoal'!$G$7:$G$106)*(IF('Gastos com Pessoal'!$H$7:$H$106&lt;=Z$1,1,0))*INDIRECT(CONCATENATE("'Gastos com Pessoal'!",$AN43)))+SUM((Z$1&gt;='Gastos com Pessoal'!$F$113:$F$122)*(Z$1&lt;='Gastos com Pessoal'!$G$113:$G$122)*(IF('Gastos com Pessoal'!$H$113:$H$122&lt;=Z$1,1,0))*INDIRECT(CONCATENATE("'Gastos com Pessoal'!",$AO43)))</f>
        <v>0</v>
      </c>
      <c r="AA43" s="113">
        <f t="shared" ca="1" si="11"/>
        <v>0</v>
      </c>
      <c r="AB43" s="124">
        <f t="shared" ca="1" si="12"/>
        <v>0</v>
      </c>
      <c r="AL43" s="229" t="str">
        <f ca="1">IF(ISNA('Encargos e Benefícios'!AA6),"$ZZ$6:$ZZ$105",'Encargos e Benefícios'!AA6)</f>
        <v>$ZZ$6:$ZZ$105</v>
      </c>
      <c r="AM43" s="229" t="str">
        <f ca="1">IF(ISNA('Encargos e Benefícios'!AC6),"$ZZ$112:$ZZ$121",'Encargos e Benefícios'!AC6)</f>
        <v>$ZZ$112:$ZZ$121</v>
      </c>
      <c r="AN43" s="76" t="str">
        <f ca="1">IF(ISNA('Gastos com Pessoal'!AA6),"$ZZ$6:$ZZ$105",'Gastos com Pessoal'!AA6)</f>
        <v>$ZZ$6:$ZZ$105</v>
      </c>
      <c r="AO43" s="76" t="str">
        <f ca="1">IF(ISNA('Gastos com Pessoal'!AC6),"$ZZ$112:$ZZ$121",'Gastos com Pessoal'!AC6)</f>
        <v>$ZZ$112:$ZZ$121</v>
      </c>
    </row>
    <row r="44" spans="1:41" s="76" customFormat="1" ht="23.25" customHeight="1">
      <c r="A44" s="292" t="s">
        <v>162</v>
      </c>
      <c r="B44" s="235" t="s">
        <v>63</v>
      </c>
      <c r="C44" s="118">
        <f t="array" aca="1" ref="C44" ca="1">SUM((C$1&gt;='Gastos com Pessoal'!$F$7:$F$106)*(C$1&lt;='Gastos com Pessoal'!$G$7:$G$106)*INDIRECT(CONCATENATE("'Encargos e Benefícios'!",$AL44)))+SUM((C$1&gt;='Gastos com Pessoal'!$F$113:$F$122)*(C$1&lt;='Gastos com Pessoal'!$G$113:$G$122)*INDIRECT(CONCATENATE("'Encargos e Benefícios'!",$AM44)))+SUM((C$1&gt;='Gastos com Pessoal'!$F$7:$F$106)*(C$1&lt;='Gastos com Pessoal'!$G$7:$G$106)*(IF('Gastos com Pessoal'!$H$7:$H$106&lt;=C$1,1,0))*INDIRECT(CONCATENATE("'Gastos com Pessoal'!",$AN44)))+SUM((C$1&gt;='Gastos com Pessoal'!$F$113:$F$122)*(C$1&lt;='Gastos com Pessoal'!$G$113:$G$122)*(IF('Gastos com Pessoal'!$H$113:$H$122&lt;=C$1,1,0))*INDIRECT(CONCATENATE("'Gastos com Pessoal'!",$AO44)))</f>
        <v>0</v>
      </c>
      <c r="D44" s="118">
        <f t="array" aca="1" ref="D44" ca="1">SUM((D$1&gt;='Gastos com Pessoal'!$F$7:$F$106)*(D$1&lt;='Gastos com Pessoal'!$G$7:$G$106)*INDIRECT(CONCATENATE("'Encargos e Benefícios'!",$AL44)))+SUM((D$1&gt;='Gastos com Pessoal'!$F$113:$F$122)*(D$1&lt;='Gastos com Pessoal'!$G$113:$G$122)*INDIRECT(CONCATENATE("'Encargos e Benefícios'!",$AM44)))+SUM((D$1&gt;='Gastos com Pessoal'!$F$7:$F$106)*(D$1&lt;='Gastos com Pessoal'!$G$7:$G$106)*(IF('Gastos com Pessoal'!$H$7:$H$106&lt;=D$1,1,0))*INDIRECT(CONCATENATE("'Gastos com Pessoal'!",$AN44)))+SUM((D$1&gt;='Gastos com Pessoal'!$F$113:$F$122)*(D$1&lt;='Gastos com Pessoal'!$G$113:$G$122)*(IF('Gastos com Pessoal'!$H$113:$H$122&lt;=D$1,1,0))*INDIRECT(CONCATENATE("'Gastos com Pessoal'!",$AO44)))</f>
        <v>0</v>
      </c>
      <c r="E44" s="118">
        <f t="array" aca="1" ref="E44" ca="1">SUM((E$1&gt;='Gastos com Pessoal'!$F$7:$F$106)*(E$1&lt;='Gastos com Pessoal'!$G$7:$G$106)*INDIRECT(CONCATENATE("'Encargos e Benefícios'!",$AL44)))+SUM((E$1&gt;='Gastos com Pessoal'!$F$113:$F$122)*(E$1&lt;='Gastos com Pessoal'!$G$113:$G$122)*INDIRECT(CONCATENATE("'Encargos e Benefícios'!",$AM44)))+SUM((E$1&gt;='Gastos com Pessoal'!$F$7:$F$106)*(E$1&lt;='Gastos com Pessoal'!$G$7:$G$106)*(IF('Gastos com Pessoal'!$H$7:$H$106&lt;=E$1,1,0))*INDIRECT(CONCATENATE("'Gastos com Pessoal'!",$AN44)))+SUM((E$1&gt;='Gastos com Pessoal'!$F$113:$F$122)*(E$1&lt;='Gastos com Pessoal'!$G$113:$G$122)*(IF('Gastos com Pessoal'!$H$113:$H$122&lt;=E$1,1,0))*INDIRECT(CONCATENATE("'Gastos com Pessoal'!",$AO44)))</f>
        <v>0</v>
      </c>
      <c r="F44" s="118">
        <f t="array" aca="1" ref="F44" ca="1">SUM((F$1&gt;='Gastos com Pessoal'!$F$7:$F$106)*(F$1&lt;='Gastos com Pessoal'!$G$7:$G$106)*INDIRECT(CONCATENATE("'Encargos e Benefícios'!",$AL44)))+SUM((F$1&gt;='Gastos com Pessoal'!$F$113:$F$122)*(F$1&lt;='Gastos com Pessoal'!$G$113:$G$122)*INDIRECT(CONCATENATE("'Encargos e Benefícios'!",$AM44)))+SUM((F$1&gt;='Gastos com Pessoal'!$F$7:$F$106)*(F$1&lt;='Gastos com Pessoal'!$G$7:$G$106)*(IF('Gastos com Pessoal'!$H$7:$H$106&lt;=F$1,1,0))*INDIRECT(CONCATENATE("'Gastos com Pessoal'!",$AN44)))+SUM((F$1&gt;='Gastos com Pessoal'!$F$113:$F$122)*(F$1&lt;='Gastos com Pessoal'!$G$113:$G$122)*(IF('Gastos com Pessoal'!$H$113:$H$122&lt;=F$1,1,0))*INDIRECT(CONCATENATE("'Gastos com Pessoal'!",$AO44)))</f>
        <v>0</v>
      </c>
      <c r="G44" s="118">
        <f t="array" aca="1" ref="G44" ca="1">SUM((G$1&gt;='Gastos com Pessoal'!$F$7:$F$106)*(G$1&lt;='Gastos com Pessoal'!$G$7:$G$106)*INDIRECT(CONCATENATE("'Encargos e Benefícios'!",$AL44)))+SUM((G$1&gt;='Gastos com Pessoal'!$F$113:$F$122)*(G$1&lt;='Gastos com Pessoal'!$G$113:$G$122)*INDIRECT(CONCATENATE("'Encargos e Benefícios'!",$AM44)))+SUM((G$1&gt;='Gastos com Pessoal'!$F$7:$F$106)*(G$1&lt;='Gastos com Pessoal'!$G$7:$G$106)*(IF('Gastos com Pessoal'!$H$7:$H$106&lt;=G$1,1,0))*INDIRECT(CONCATENATE("'Gastos com Pessoal'!",$AN44)))+SUM((G$1&gt;='Gastos com Pessoal'!$F$113:$F$122)*(G$1&lt;='Gastos com Pessoal'!$G$113:$G$122)*(IF('Gastos com Pessoal'!$H$113:$H$122&lt;=G$1,1,0))*INDIRECT(CONCATENATE("'Gastos com Pessoal'!",$AO44)))</f>
        <v>0</v>
      </c>
      <c r="H44" s="118">
        <f t="array" aca="1" ref="H44" ca="1">SUM((H$1&gt;='Gastos com Pessoal'!$F$7:$F$106)*(H$1&lt;='Gastos com Pessoal'!$G$7:$G$106)*INDIRECT(CONCATENATE("'Encargos e Benefícios'!",$AL44)))+SUM((H$1&gt;='Gastos com Pessoal'!$F$113:$F$122)*(H$1&lt;='Gastos com Pessoal'!$G$113:$G$122)*INDIRECT(CONCATENATE("'Encargos e Benefícios'!",$AM44)))+SUM((H$1&gt;='Gastos com Pessoal'!$F$7:$F$106)*(H$1&lt;='Gastos com Pessoal'!$G$7:$G$106)*(IF('Gastos com Pessoal'!$H$7:$H$106&lt;=H$1,1,0))*INDIRECT(CONCATENATE("'Gastos com Pessoal'!",$AN44)))+SUM((H$1&gt;='Gastos com Pessoal'!$F$113:$F$122)*(H$1&lt;='Gastos com Pessoal'!$G$113:$G$122)*(IF('Gastos com Pessoal'!$H$113:$H$122&lt;=H$1,1,0))*INDIRECT(CONCATENATE("'Gastos com Pessoal'!",$AO44)))</f>
        <v>0</v>
      </c>
      <c r="I44" s="118">
        <f t="array" aca="1" ref="I44" ca="1">SUM((I$1&gt;='Gastos com Pessoal'!$F$7:$F$106)*(I$1&lt;='Gastos com Pessoal'!$G$7:$G$106)*INDIRECT(CONCATENATE("'Encargos e Benefícios'!",$AL44)))+SUM((I$1&gt;='Gastos com Pessoal'!$F$113:$F$122)*(I$1&lt;='Gastos com Pessoal'!$G$113:$G$122)*INDIRECT(CONCATENATE("'Encargos e Benefícios'!",$AM44)))+SUM((I$1&gt;='Gastos com Pessoal'!$F$7:$F$106)*(I$1&lt;='Gastos com Pessoal'!$G$7:$G$106)*(IF('Gastos com Pessoal'!$H$7:$H$106&lt;=I$1,1,0))*INDIRECT(CONCATENATE("'Gastos com Pessoal'!",$AN44)))+SUM((I$1&gt;='Gastos com Pessoal'!$F$113:$F$122)*(I$1&lt;='Gastos com Pessoal'!$G$113:$G$122)*(IF('Gastos com Pessoal'!$H$113:$H$122&lt;=I$1,1,0))*INDIRECT(CONCATENATE("'Gastos com Pessoal'!",$AO44)))</f>
        <v>0</v>
      </c>
      <c r="J44" s="118">
        <f t="array" aca="1" ref="J44" ca="1">SUM((J$1&gt;='Gastos com Pessoal'!$F$7:$F$106)*(J$1&lt;='Gastos com Pessoal'!$G$7:$G$106)*INDIRECT(CONCATENATE("'Encargos e Benefícios'!",$AL44)))+SUM((J$1&gt;='Gastos com Pessoal'!$F$113:$F$122)*(J$1&lt;='Gastos com Pessoal'!$G$113:$G$122)*INDIRECT(CONCATENATE("'Encargos e Benefícios'!",$AM44)))+SUM((J$1&gt;='Gastos com Pessoal'!$F$7:$F$106)*(J$1&lt;='Gastos com Pessoal'!$G$7:$G$106)*(IF('Gastos com Pessoal'!$H$7:$H$106&lt;=J$1,1,0))*INDIRECT(CONCATENATE("'Gastos com Pessoal'!",$AN44)))+SUM((J$1&gt;='Gastos com Pessoal'!$F$113:$F$122)*(J$1&lt;='Gastos com Pessoal'!$G$113:$G$122)*(IF('Gastos com Pessoal'!$H$113:$H$122&lt;=J$1,1,0))*INDIRECT(CONCATENATE("'Gastos com Pessoal'!",$AO44)))</f>
        <v>0</v>
      </c>
      <c r="K44" s="118">
        <f t="array" aca="1" ref="K44" ca="1">SUM((K$1&gt;='Gastos com Pessoal'!$F$7:$F$106)*(K$1&lt;='Gastos com Pessoal'!$G$7:$G$106)*INDIRECT(CONCATENATE("'Encargos e Benefícios'!",$AL44)))+SUM((K$1&gt;='Gastos com Pessoal'!$F$113:$F$122)*(K$1&lt;='Gastos com Pessoal'!$G$113:$G$122)*INDIRECT(CONCATENATE("'Encargos e Benefícios'!",$AM44)))+SUM((K$1&gt;='Gastos com Pessoal'!$F$7:$F$106)*(K$1&lt;='Gastos com Pessoal'!$G$7:$G$106)*(IF('Gastos com Pessoal'!$H$7:$H$106&lt;=K$1,1,0))*INDIRECT(CONCATENATE("'Gastos com Pessoal'!",$AN44)))+SUM((K$1&gt;='Gastos com Pessoal'!$F$113:$F$122)*(K$1&lt;='Gastos com Pessoal'!$G$113:$G$122)*(IF('Gastos com Pessoal'!$H$113:$H$122&lt;=K$1,1,0))*INDIRECT(CONCATENATE("'Gastos com Pessoal'!",$AO44)))</f>
        <v>0</v>
      </c>
      <c r="L44" s="118">
        <f t="array" aca="1" ref="L44" ca="1">SUM((L$1&gt;='Gastos com Pessoal'!$F$7:$F$106)*(L$1&lt;='Gastos com Pessoal'!$G$7:$G$106)*INDIRECT(CONCATENATE("'Encargos e Benefícios'!",$AL44)))+SUM((L$1&gt;='Gastos com Pessoal'!$F$113:$F$122)*(L$1&lt;='Gastos com Pessoal'!$G$113:$G$122)*INDIRECT(CONCATENATE("'Encargos e Benefícios'!",$AM44)))+SUM((L$1&gt;='Gastos com Pessoal'!$F$7:$F$106)*(L$1&lt;='Gastos com Pessoal'!$G$7:$G$106)*(IF('Gastos com Pessoal'!$H$7:$H$106&lt;=L$1,1,0))*INDIRECT(CONCATENATE("'Gastos com Pessoal'!",$AN44)))+SUM((L$1&gt;='Gastos com Pessoal'!$F$113:$F$122)*(L$1&lt;='Gastos com Pessoal'!$G$113:$G$122)*(IF('Gastos com Pessoal'!$H$113:$H$122&lt;=L$1,1,0))*INDIRECT(CONCATENATE("'Gastos com Pessoal'!",$AO44)))</f>
        <v>0</v>
      </c>
      <c r="M44" s="118">
        <f t="array" aca="1" ref="M44" ca="1">SUM((M$1&gt;='Gastos com Pessoal'!$F$7:$F$106)*(M$1&lt;='Gastos com Pessoal'!$G$7:$G$106)*INDIRECT(CONCATENATE("'Encargos e Benefícios'!",$AL44)))+SUM((M$1&gt;='Gastos com Pessoal'!$F$113:$F$122)*(M$1&lt;='Gastos com Pessoal'!$G$113:$G$122)*INDIRECT(CONCATENATE("'Encargos e Benefícios'!",$AM44)))+SUM((M$1&gt;='Gastos com Pessoal'!$F$7:$F$106)*(M$1&lt;='Gastos com Pessoal'!$G$7:$G$106)*(IF('Gastos com Pessoal'!$H$7:$H$106&lt;=M$1,1,0))*INDIRECT(CONCATENATE("'Gastos com Pessoal'!",$AN44)))+SUM((M$1&gt;='Gastos com Pessoal'!$F$113:$F$122)*(M$1&lt;='Gastos com Pessoal'!$G$113:$G$122)*(IF('Gastos com Pessoal'!$H$113:$H$122&lt;=M$1,1,0))*INDIRECT(CONCATENATE("'Gastos com Pessoal'!",$AO44)))</f>
        <v>0</v>
      </c>
      <c r="N44" s="118">
        <f t="array" aca="1" ref="N44" ca="1">SUM((N$1&gt;='Gastos com Pessoal'!$F$7:$F$106)*(N$1&lt;='Gastos com Pessoal'!$G$7:$G$106)*INDIRECT(CONCATENATE("'Encargos e Benefícios'!",$AL44)))+SUM((N$1&gt;='Gastos com Pessoal'!$F$113:$F$122)*(N$1&lt;='Gastos com Pessoal'!$G$113:$G$122)*INDIRECT(CONCATENATE("'Encargos e Benefícios'!",$AM44)))+SUM((N$1&gt;='Gastos com Pessoal'!$F$7:$F$106)*(N$1&lt;='Gastos com Pessoal'!$G$7:$G$106)*(IF('Gastos com Pessoal'!$H$7:$H$106&lt;=N$1,1,0))*INDIRECT(CONCATENATE("'Gastos com Pessoal'!",$AN44)))+SUM((N$1&gt;='Gastos com Pessoal'!$F$113:$F$122)*(N$1&lt;='Gastos com Pessoal'!$G$113:$G$122)*(IF('Gastos com Pessoal'!$H$113:$H$122&lt;=N$1,1,0))*INDIRECT(CONCATENATE("'Gastos com Pessoal'!",$AO44)))</f>
        <v>0</v>
      </c>
      <c r="O44" s="118">
        <f t="array" aca="1" ref="O44" ca="1">SUM((O$1&gt;='Gastos com Pessoal'!$F$7:$F$106)*(O$1&lt;='Gastos com Pessoal'!$G$7:$G$106)*INDIRECT(CONCATENATE("'Encargos e Benefícios'!",$AL44)))+SUM((O$1&gt;='Gastos com Pessoal'!$F$113:$F$122)*(O$1&lt;='Gastos com Pessoal'!$G$113:$G$122)*INDIRECT(CONCATENATE("'Encargos e Benefícios'!",$AM44)))+SUM((O$1&gt;='Gastos com Pessoal'!$F$7:$F$106)*(O$1&lt;='Gastos com Pessoal'!$G$7:$G$106)*(IF('Gastos com Pessoal'!$H$7:$H$106&lt;=O$1,1,0))*INDIRECT(CONCATENATE("'Gastos com Pessoal'!",$AN44)))+SUM((O$1&gt;='Gastos com Pessoal'!$F$113:$F$122)*(O$1&lt;='Gastos com Pessoal'!$G$113:$G$122)*(IF('Gastos com Pessoal'!$H$113:$H$122&lt;=O$1,1,0))*INDIRECT(CONCATENATE("'Gastos com Pessoal'!",$AO44)))</f>
        <v>0</v>
      </c>
      <c r="P44" s="118">
        <f t="array" aca="1" ref="P44" ca="1">SUM((P$1&gt;='Gastos com Pessoal'!$F$7:$F$106)*(P$1&lt;='Gastos com Pessoal'!$G$7:$G$106)*INDIRECT(CONCATENATE("'Encargos e Benefícios'!",$AL44)))+SUM((P$1&gt;='Gastos com Pessoal'!$F$113:$F$122)*(P$1&lt;='Gastos com Pessoal'!$G$113:$G$122)*INDIRECT(CONCATENATE("'Encargos e Benefícios'!",$AM44)))+SUM((P$1&gt;='Gastos com Pessoal'!$F$7:$F$106)*(P$1&lt;='Gastos com Pessoal'!$G$7:$G$106)*(IF('Gastos com Pessoal'!$H$7:$H$106&lt;=P$1,1,0))*INDIRECT(CONCATENATE("'Gastos com Pessoal'!",$AN44)))+SUM((P$1&gt;='Gastos com Pessoal'!$F$113:$F$122)*(P$1&lt;='Gastos com Pessoal'!$G$113:$G$122)*(IF('Gastos com Pessoal'!$H$113:$H$122&lt;=P$1,1,0))*INDIRECT(CONCATENATE("'Gastos com Pessoal'!",$AO44)))</f>
        <v>0</v>
      </c>
      <c r="Q44" s="118">
        <f t="array" aca="1" ref="Q44" ca="1">SUM((Q$1&gt;='Gastos com Pessoal'!$F$7:$F$106)*(Q$1&lt;='Gastos com Pessoal'!$G$7:$G$106)*INDIRECT(CONCATENATE("'Encargos e Benefícios'!",$AL44)))+SUM((Q$1&gt;='Gastos com Pessoal'!$F$113:$F$122)*(Q$1&lt;='Gastos com Pessoal'!$G$113:$G$122)*INDIRECT(CONCATENATE("'Encargos e Benefícios'!",$AM44)))+SUM((Q$1&gt;='Gastos com Pessoal'!$F$7:$F$106)*(Q$1&lt;='Gastos com Pessoal'!$G$7:$G$106)*(IF('Gastos com Pessoal'!$H$7:$H$106&lt;=Q$1,1,0))*INDIRECT(CONCATENATE("'Gastos com Pessoal'!",$AN44)))+SUM((Q$1&gt;='Gastos com Pessoal'!$F$113:$F$122)*(Q$1&lt;='Gastos com Pessoal'!$G$113:$G$122)*(IF('Gastos com Pessoal'!$H$113:$H$122&lt;=Q$1,1,0))*INDIRECT(CONCATENATE("'Gastos com Pessoal'!",$AO44)))</f>
        <v>0</v>
      </c>
      <c r="R44" s="118">
        <f t="array" aca="1" ref="R44" ca="1">SUM((R$1&gt;='Gastos com Pessoal'!$F$7:$F$106)*(R$1&lt;='Gastos com Pessoal'!$G$7:$G$106)*INDIRECT(CONCATENATE("'Encargos e Benefícios'!",$AL44)))+SUM((R$1&gt;='Gastos com Pessoal'!$F$113:$F$122)*(R$1&lt;='Gastos com Pessoal'!$G$113:$G$122)*INDIRECT(CONCATENATE("'Encargos e Benefícios'!",$AM44)))+SUM((R$1&gt;='Gastos com Pessoal'!$F$7:$F$106)*(R$1&lt;='Gastos com Pessoal'!$G$7:$G$106)*(IF('Gastos com Pessoal'!$H$7:$H$106&lt;=R$1,1,0))*INDIRECT(CONCATENATE("'Gastos com Pessoal'!",$AN44)))+SUM((R$1&gt;='Gastos com Pessoal'!$F$113:$F$122)*(R$1&lt;='Gastos com Pessoal'!$G$113:$G$122)*(IF('Gastos com Pessoal'!$H$113:$H$122&lt;=R$1,1,0))*INDIRECT(CONCATENATE("'Gastos com Pessoal'!",$AO44)))</f>
        <v>0</v>
      </c>
      <c r="S44" s="118">
        <f t="array" aca="1" ref="S44" ca="1">SUM((S$1&gt;='Gastos com Pessoal'!$F$7:$F$106)*(S$1&lt;='Gastos com Pessoal'!$G$7:$G$106)*INDIRECT(CONCATENATE("'Encargos e Benefícios'!",$AL44)))+SUM((S$1&gt;='Gastos com Pessoal'!$F$113:$F$122)*(S$1&lt;='Gastos com Pessoal'!$G$113:$G$122)*INDIRECT(CONCATENATE("'Encargos e Benefícios'!",$AM44)))+SUM((S$1&gt;='Gastos com Pessoal'!$F$7:$F$106)*(S$1&lt;='Gastos com Pessoal'!$G$7:$G$106)*(IF('Gastos com Pessoal'!$H$7:$H$106&lt;=S$1,1,0))*INDIRECT(CONCATENATE("'Gastos com Pessoal'!",$AN44)))+SUM((S$1&gt;='Gastos com Pessoal'!$F$113:$F$122)*(S$1&lt;='Gastos com Pessoal'!$G$113:$G$122)*(IF('Gastos com Pessoal'!$H$113:$H$122&lt;=S$1,1,0))*INDIRECT(CONCATENATE("'Gastos com Pessoal'!",$AO44)))</f>
        <v>0</v>
      </c>
      <c r="T44" s="118">
        <f t="array" aca="1" ref="T44" ca="1">SUM((T$1&gt;='Gastos com Pessoal'!$F$7:$F$106)*(T$1&lt;='Gastos com Pessoal'!$G$7:$G$106)*INDIRECT(CONCATENATE("'Encargos e Benefícios'!",$AL44)))+SUM((T$1&gt;='Gastos com Pessoal'!$F$113:$F$122)*(T$1&lt;='Gastos com Pessoal'!$G$113:$G$122)*INDIRECT(CONCATENATE("'Encargos e Benefícios'!",$AM44)))+SUM((T$1&gt;='Gastos com Pessoal'!$F$7:$F$106)*(T$1&lt;='Gastos com Pessoal'!$G$7:$G$106)*(IF('Gastos com Pessoal'!$H$7:$H$106&lt;=T$1,1,0))*INDIRECT(CONCATENATE("'Gastos com Pessoal'!",$AN44)))+SUM((T$1&gt;='Gastos com Pessoal'!$F$113:$F$122)*(T$1&lt;='Gastos com Pessoal'!$G$113:$G$122)*(IF('Gastos com Pessoal'!$H$113:$H$122&lt;=T$1,1,0))*INDIRECT(CONCATENATE("'Gastos com Pessoal'!",$AO44)))</f>
        <v>0</v>
      </c>
      <c r="U44" s="118">
        <f t="array" aca="1" ref="U44" ca="1">SUM((U$1&gt;='Gastos com Pessoal'!$F$7:$F$106)*(U$1&lt;='Gastos com Pessoal'!$G$7:$G$106)*INDIRECT(CONCATENATE("'Encargos e Benefícios'!",$AL44)))+SUM((U$1&gt;='Gastos com Pessoal'!$F$113:$F$122)*(U$1&lt;='Gastos com Pessoal'!$G$113:$G$122)*INDIRECT(CONCATENATE("'Encargos e Benefícios'!",$AM44)))+SUM((U$1&gt;='Gastos com Pessoal'!$F$7:$F$106)*(U$1&lt;='Gastos com Pessoal'!$G$7:$G$106)*(IF('Gastos com Pessoal'!$H$7:$H$106&lt;=U$1,1,0))*INDIRECT(CONCATENATE("'Gastos com Pessoal'!",$AN44)))+SUM((U$1&gt;='Gastos com Pessoal'!$F$113:$F$122)*(U$1&lt;='Gastos com Pessoal'!$G$113:$G$122)*(IF('Gastos com Pessoal'!$H$113:$H$122&lt;=U$1,1,0))*INDIRECT(CONCATENATE("'Gastos com Pessoal'!",$AO44)))</f>
        <v>0</v>
      </c>
      <c r="V44" s="118">
        <f t="array" aca="1" ref="V44" ca="1">SUM((V$1&gt;='Gastos com Pessoal'!$F$7:$F$106)*(V$1&lt;='Gastos com Pessoal'!$G$7:$G$106)*INDIRECT(CONCATENATE("'Encargos e Benefícios'!",$AL44)))+SUM((V$1&gt;='Gastos com Pessoal'!$F$113:$F$122)*(V$1&lt;='Gastos com Pessoal'!$G$113:$G$122)*INDIRECT(CONCATENATE("'Encargos e Benefícios'!",$AM44)))+SUM((V$1&gt;='Gastos com Pessoal'!$F$7:$F$106)*(V$1&lt;='Gastos com Pessoal'!$G$7:$G$106)*(IF('Gastos com Pessoal'!$H$7:$H$106&lt;=V$1,1,0))*INDIRECT(CONCATENATE("'Gastos com Pessoal'!",$AN44)))+SUM((V$1&gt;='Gastos com Pessoal'!$F$113:$F$122)*(V$1&lt;='Gastos com Pessoal'!$G$113:$G$122)*(IF('Gastos com Pessoal'!$H$113:$H$122&lt;=V$1,1,0))*INDIRECT(CONCATENATE("'Gastos com Pessoal'!",$AO44)))</f>
        <v>0</v>
      </c>
      <c r="W44" s="118">
        <f t="array" aca="1" ref="W44" ca="1">SUM((W$1&gt;='Gastos com Pessoal'!$F$7:$F$106)*(W$1&lt;='Gastos com Pessoal'!$G$7:$G$106)*INDIRECT(CONCATENATE("'Encargos e Benefícios'!",$AL44)))+SUM((W$1&gt;='Gastos com Pessoal'!$F$113:$F$122)*(W$1&lt;='Gastos com Pessoal'!$G$113:$G$122)*INDIRECT(CONCATENATE("'Encargos e Benefícios'!",$AM44)))+SUM((W$1&gt;='Gastos com Pessoal'!$F$7:$F$106)*(W$1&lt;='Gastos com Pessoal'!$G$7:$G$106)*(IF('Gastos com Pessoal'!$H$7:$H$106&lt;=W$1,1,0))*INDIRECT(CONCATENATE("'Gastos com Pessoal'!",$AN44)))+SUM((W$1&gt;='Gastos com Pessoal'!$F$113:$F$122)*(W$1&lt;='Gastos com Pessoal'!$G$113:$G$122)*(IF('Gastos com Pessoal'!$H$113:$H$122&lt;=W$1,1,0))*INDIRECT(CONCATENATE("'Gastos com Pessoal'!",$AO44)))</f>
        <v>0</v>
      </c>
      <c r="X44" s="118">
        <f t="array" aca="1" ref="X44" ca="1">SUM((X$1&gt;='Gastos com Pessoal'!$F$7:$F$106)*(X$1&lt;='Gastos com Pessoal'!$G$7:$G$106)*INDIRECT(CONCATENATE("'Encargos e Benefícios'!",$AL44)))+SUM((X$1&gt;='Gastos com Pessoal'!$F$113:$F$122)*(X$1&lt;='Gastos com Pessoal'!$G$113:$G$122)*INDIRECT(CONCATENATE("'Encargos e Benefícios'!",$AM44)))+SUM((X$1&gt;='Gastos com Pessoal'!$F$7:$F$106)*(X$1&lt;='Gastos com Pessoal'!$G$7:$G$106)*(IF('Gastos com Pessoal'!$H$7:$H$106&lt;=X$1,1,0))*INDIRECT(CONCATENATE("'Gastos com Pessoal'!",$AN44)))+SUM((X$1&gt;='Gastos com Pessoal'!$F$113:$F$122)*(X$1&lt;='Gastos com Pessoal'!$G$113:$G$122)*(IF('Gastos com Pessoal'!$H$113:$H$122&lt;=X$1,1,0))*INDIRECT(CONCATENATE("'Gastos com Pessoal'!",$AO44)))</f>
        <v>0</v>
      </c>
      <c r="Y44" s="118">
        <f t="array" aca="1" ref="Y44" ca="1">SUM((Y$1&gt;='Gastos com Pessoal'!$F$7:$F$106)*(Y$1&lt;='Gastos com Pessoal'!$G$7:$G$106)*INDIRECT(CONCATENATE("'Encargos e Benefícios'!",$AL44)))+SUM((Y$1&gt;='Gastos com Pessoal'!$F$113:$F$122)*(Y$1&lt;='Gastos com Pessoal'!$G$113:$G$122)*INDIRECT(CONCATENATE("'Encargos e Benefícios'!",$AM44)))+SUM((Y$1&gt;='Gastos com Pessoal'!$F$7:$F$106)*(Y$1&lt;='Gastos com Pessoal'!$G$7:$G$106)*(IF('Gastos com Pessoal'!$H$7:$H$106&lt;=Y$1,1,0))*INDIRECT(CONCATENATE("'Gastos com Pessoal'!",$AN44)))+SUM((Y$1&gt;='Gastos com Pessoal'!$F$113:$F$122)*(Y$1&lt;='Gastos com Pessoal'!$G$113:$G$122)*(IF('Gastos com Pessoal'!$H$113:$H$122&lt;=Y$1,1,0))*INDIRECT(CONCATENATE("'Gastos com Pessoal'!",$AO44)))</f>
        <v>0</v>
      </c>
      <c r="Z44" s="118">
        <f t="array" aca="1" ref="Z44" ca="1">SUM((Z$1&gt;='Gastos com Pessoal'!$F$7:$F$106)*(Z$1&lt;='Gastos com Pessoal'!$G$7:$G$106)*INDIRECT(CONCATENATE("'Encargos e Benefícios'!",$AL44)))+SUM((Z$1&gt;='Gastos com Pessoal'!$F$113:$F$122)*(Z$1&lt;='Gastos com Pessoal'!$G$113:$G$122)*INDIRECT(CONCATENATE("'Encargos e Benefícios'!",$AM44)))+SUM((Z$1&gt;='Gastos com Pessoal'!$F$7:$F$106)*(Z$1&lt;='Gastos com Pessoal'!$G$7:$G$106)*(IF('Gastos com Pessoal'!$H$7:$H$106&lt;=Z$1,1,0))*INDIRECT(CONCATENATE("'Gastos com Pessoal'!",$AN44)))+SUM((Z$1&gt;='Gastos com Pessoal'!$F$113:$F$122)*(Z$1&lt;='Gastos com Pessoal'!$G$113:$G$122)*(IF('Gastos com Pessoal'!$H$113:$H$122&lt;=Z$1,1,0))*INDIRECT(CONCATENATE("'Gastos com Pessoal'!",$AO44)))</f>
        <v>0</v>
      </c>
      <c r="AA44" s="125">
        <f t="shared" ca="1" si="11"/>
        <v>0</v>
      </c>
      <c r="AB44" s="124">
        <f t="shared" ca="1" si="12"/>
        <v>0</v>
      </c>
      <c r="AL44" s="229" t="str">
        <f ca="1">IF(ISNA('Encargos e Benefícios'!AA7),"$ZZ$6:$ZZ$105",'Encargos e Benefícios'!AA7)</f>
        <v>$ZZ$6:$ZZ$105</v>
      </c>
      <c r="AM44" s="229" t="str">
        <f ca="1">IF(ISNA('Encargos e Benefícios'!AC7),"$ZZ$112:$ZZ$121",'Encargos e Benefícios'!AC7)</f>
        <v>$ZZ$112:$ZZ$121</v>
      </c>
      <c r="AN44" s="76" t="str">
        <f ca="1">IF(ISNA('Gastos com Pessoal'!AA7),"$ZZ$6:$ZZ$105",'Gastos com Pessoal'!AA7)</f>
        <v>$ZZ$6:$ZZ$105</v>
      </c>
      <c r="AO44" s="76" t="str">
        <f ca="1">IF(ISNA('Gastos com Pessoal'!AC7),"$ZZ$112:$ZZ$121",'Gastos com Pessoal'!AC7)</f>
        <v>$ZZ$112:$ZZ$121</v>
      </c>
    </row>
    <row r="45" spans="1:41" s="76" customFormat="1" ht="23.25" customHeight="1">
      <c r="A45" s="52"/>
      <c r="B45" s="53" t="s">
        <v>98</v>
      </c>
      <c r="C45" s="54">
        <f t="shared" ref="C45:N45" ca="1" si="13">SUBTOTAL(109,C38:C44)</f>
        <v>0</v>
      </c>
      <c r="D45" s="54">
        <f t="shared" ca="1" si="13"/>
        <v>0</v>
      </c>
      <c r="E45" s="54">
        <f t="shared" ca="1" si="13"/>
        <v>0</v>
      </c>
      <c r="F45" s="54">
        <f t="shared" ca="1" si="13"/>
        <v>0</v>
      </c>
      <c r="G45" s="54">
        <f t="shared" ca="1" si="13"/>
        <v>0</v>
      </c>
      <c r="H45" s="54">
        <f t="shared" ca="1" si="13"/>
        <v>0</v>
      </c>
      <c r="I45" s="54">
        <f t="shared" ca="1" si="13"/>
        <v>0</v>
      </c>
      <c r="J45" s="54">
        <f t="shared" ca="1" si="13"/>
        <v>0</v>
      </c>
      <c r="K45" s="54">
        <f t="shared" ca="1" si="13"/>
        <v>0</v>
      </c>
      <c r="L45" s="54">
        <f t="shared" ca="1" si="13"/>
        <v>0</v>
      </c>
      <c r="M45" s="54">
        <f t="shared" ca="1" si="13"/>
        <v>0</v>
      </c>
      <c r="N45" s="54">
        <f t="shared" ca="1" si="13"/>
        <v>0</v>
      </c>
      <c r="O45" s="54">
        <f t="shared" ref="O45:Z45" ca="1" si="14">SUBTOTAL(109,O38:O44)</f>
        <v>0</v>
      </c>
      <c r="P45" s="54">
        <f t="shared" ca="1" si="14"/>
        <v>0</v>
      </c>
      <c r="Q45" s="54">
        <f t="shared" ca="1" si="14"/>
        <v>0</v>
      </c>
      <c r="R45" s="54">
        <f t="shared" ca="1" si="14"/>
        <v>0</v>
      </c>
      <c r="S45" s="54">
        <f t="shared" ca="1" si="14"/>
        <v>0</v>
      </c>
      <c r="T45" s="54">
        <f t="shared" ca="1" si="14"/>
        <v>0</v>
      </c>
      <c r="U45" s="54">
        <f t="shared" ca="1" si="14"/>
        <v>0</v>
      </c>
      <c r="V45" s="54">
        <f t="shared" ca="1" si="14"/>
        <v>0</v>
      </c>
      <c r="W45" s="54">
        <f t="shared" ca="1" si="14"/>
        <v>0</v>
      </c>
      <c r="X45" s="54">
        <f t="shared" ca="1" si="14"/>
        <v>0</v>
      </c>
      <c r="Y45" s="54">
        <f t="shared" ca="1" si="14"/>
        <v>0</v>
      </c>
      <c r="Z45" s="54">
        <f t="shared" ca="1" si="14"/>
        <v>0</v>
      </c>
      <c r="AA45" s="54">
        <f ca="1">SUBTOTAL(109,AA38:AA44)</f>
        <v>0</v>
      </c>
      <c r="AB45" s="101">
        <f t="shared" ca="1" si="12"/>
        <v>0</v>
      </c>
      <c r="AL45" s="229"/>
      <c r="AM45" s="229"/>
    </row>
    <row r="46" spans="1:41" s="76" customFormat="1" ht="23.25" customHeight="1" thickBot="1">
      <c r="A46" s="59"/>
      <c r="B46" s="68" t="s">
        <v>252</v>
      </c>
      <c r="C46" s="69">
        <f t="shared" ref="C46:AA46" ca="1" si="15">SUBTOTAL(109,C13:C45)</f>
        <v>0</v>
      </c>
      <c r="D46" s="69">
        <f t="shared" ca="1" si="15"/>
        <v>0</v>
      </c>
      <c r="E46" s="69">
        <f t="shared" ca="1" si="15"/>
        <v>0</v>
      </c>
      <c r="F46" s="69">
        <f t="shared" ca="1" si="15"/>
        <v>0</v>
      </c>
      <c r="G46" s="69">
        <f t="shared" ca="1" si="15"/>
        <v>0</v>
      </c>
      <c r="H46" s="69">
        <f t="shared" ca="1" si="15"/>
        <v>0</v>
      </c>
      <c r="I46" s="69">
        <f t="shared" ca="1" si="15"/>
        <v>0</v>
      </c>
      <c r="J46" s="69">
        <f t="shared" ca="1" si="15"/>
        <v>0</v>
      </c>
      <c r="K46" s="69">
        <f t="shared" ca="1" si="15"/>
        <v>0</v>
      </c>
      <c r="L46" s="69">
        <f t="shared" ca="1" si="15"/>
        <v>0</v>
      </c>
      <c r="M46" s="69">
        <f t="shared" ca="1" si="15"/>
        <v>0</v>
      </c>
      <c r="N46" s="69">
        <f t="shared" ca="1" si="15"/>
        <v>0</v>
      </c>
      <c r="O46" s="69">
        <f t="shared" ref="O46:Z46" ca="1" si="16">SUBTOTAL(109,O13:O45)</f>
        <v>0</v>
      </c>
      <c r="P46" s="69">
        <f t="shared" ca="1" si="16"/>
        <v>0</v>
      </c>
      <c r="Q46" s="69">
        <f t="shared" ca="1" si="16"/>
        <v>0</v>
      </c>
      <c r="R46" s="69">
        <f t="shared" ca="1" si="16"/>
        <v>0</v>
      </c>
      <c r="S46" s="69">
        <f t="shared" ca="1" si="16"/>
        <v>0</v>
      </c>
      <c r="T46" s="69">
        <f t="shared" ca="1" si="16"/>
        <v>0</v>
      </c>
      <c r="U46" s="69">
        <f t="shared" ca="1" si="16"/>
        <v>0</v>
      </c>
      <c r="V46" s="69">
        <f t="shared" ca="1" si="16"/>
        <v>0</v>
      </c>
      <c r="W46" s="69">
        <f t="shared" ca="1" si="16"/>
        <v>0</v>
      </c>
      <c r="X46" s="69">
        <f t="shared" ca="1" si="16"/>
        <v>0</v>
      </c>
      <c r="Y46" s="69">
        <f t="shared" ca="1" si="16"/>
        <v>0</v>
      </c>
      <c r="Z46" s="69">
        <f t="shared" ca="1" si="16"/>
        <v>0</v>
      </c>
      <c r="AA46" s="69">
        <f t="shared" ca="1" si="15"/>
        <v>0</v>
      </c>
      <c r="AB46" s="98">
        <f t="shared" ca="1" si="12"/>
        <v>0</v>
      </c>
      <c r="AL46" s="229"/>
      <c r="AM46" s="229"/>
    </row>
    <row r="47" spans="1:41" s="76" customFormat="1" ht="23.25" customHeight="1" thickBot="1">
      <c r="A47" s="70" t="s">
        <v>28</v>
      </c>
      <c r="B47" s="48" t="s">
        <v>278</v>
      </c>
      <c r="C47" s="71"/>
      <c r="D47" s="71"/>
      <c r="E47" s="71"/>
      <c r="F47" s="71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96"/>
      <c r="AL47" s="229"/>
      <c r="AM47" s="229"/>
    </row>
    <row r="48" spans="1:41" s="76" customFormat="1" ht="23.25" customHeight="1">
      <c r="A48" s="374" t="s">
        <v>10</v>
      </c>
      <c r="B48" s="375" t="s">
        <v>69</v>
      </c>
      <c r="C48" s="118">
        <f>SUMPRODUCT(-('Fluxo de Gastos Gerais'!$B$4:$B$1003=Analítico!$B48),-(Analítico!C$1&gt;='Fluxo de Gastos Gerais'!$D$4:$D$1003),-(Analítico!C$1&lt;='Fluxo de Gastos Gerais'!$E$4:$E$1003),-('Fluxo de Gastos Gerais'!$C$4:$C$1003))</f>
        <v>0</v>
      </c>
      <c r="D48" s="118">
        <f>SUMPRODUCT(-('Fluxo de Gastos Gerais'!$B$4:$B$1003=Analítico!$B48),-(Analítico!D$1&gt;='Fluxo de Gastos Gerais'!$D$4:$D$1003),-(Analítico!D$1&lt;='Fluxo de Gastos Gerais'!$E$4:$E$1003),-('Fluxo de Gastos Gerais'!$C$4:$C$1003))</f>
        <v>0</v>
      </c>
      <c r="E48" s="118">
        <f>SUMPRODUCT(-('Fluxo de Gastos Gerais'!$B$4:$B$1003=Analítico!$B48),-(Analítico!E$1&gt;='Fluxo de Gastos Gerais'!$D$4:$D$1003),-(Analítico!E$1&lt;='Fluxo de Gastos Gerais'!$E$4:$E$1003),-('Fluxo de Gastos Gerais'!$C$4:$C$1003))</f>
        <v>0</v>
      </c>
      <c r="F48" s="118">
        <f>SUMPRODUCT(-('Fluxo de Gastos Gerais'!$B$4:$B$1003=Analítico!$B48),-(Analítico!F$1&gt;='Fluxo de Gastos Gerais'!$D$4:$D$1003),-(Analítico!F$1&lt;='Fluxo de Gastos Gerais'!$E$4:$E$1003),-('Fluxo de Gastos Gerais'!$C$4:$C$1003))</f>
        <v>0</v>
      </c>
      <c r="G48" s="118">
        <f>SUMPRODUCT(-('Fluxo de Gastos Gerais'!$B$4:$B$1003=Analítico!$B48),-(Analítico!G$1&gt;='Fluxo de Gastos Gerais'!$D$4:$D$1003),-(Analítico!G$1&lt;='Fluxo de Gastos Gerais'!$E$4:$E$1003),-('Fluxo de Gastos Gerais'!$C$4:$C$1003))</f>
        <v>0</v>
      </c>
      <c r="H48" s="118">
        <f>SUMPRODUCT(-('Fluxo de Gastos Gerais'!$B$4:$B$1003=Analítico!$B48),-(Analítico!H$1&gt;='Fluxo de Gastos Gerais'!$D$4:$D$1003),-(Analítico!H$1&lt;='Fluxo de Gastos Gerais'!$E$4:$E$1003),-('Fluxo de Gastos Gerais'!$C$4:$C$1003))</f>
        <v>0</v>
      </c>
      <c r="I48" s="118">
        <f>SUMPRODUCT(-('Fluxo de Gastos Gerais'!$B$4:$B$1003=Analítico!$B48),-(Analítico!I$1&gt;='Fluxo de Gastos Gerais'!$D$4:$D$1003),-(Analítico!I$1&lt;='Fluxo de Gastos Gerais'!$E$4:$E$1003),-('Fluxo de Gastos Gerais'!$C$4:$C$1003))</f>
        <v>0</v>
      </c>
      <c r="J48" s="118">
        <f>SUMPRODUCT(-('Fluxo de Gastos Gerais'!$B$4:$B$1003=Analítico!$B48),-(Analítico!J$1&gt;='Fluxo de Gastos Gerais'!$D$4:$D$1003),-(Analítico!J$1&lt;='Fluxo de Gastos Gerais'!$E$4:$E$1003),-('Fluxo de Gastos Gerais'!$C$4:$C$1003))</f>
        <v>0</v>
      </c>
      <c r="K48" s="118">
        <f>SUMPRODUCT(-('Fluxo de Gastos Gerais'!$B$4:$B$1003=Analítico!$B48),-(Analítico!K$1&gt;='Fluxo de Gastos Gerais'!$D$4:$D$1003),-(Analítico!K$1&lt;='Fluxo de Gastos Gerais'!$E$4:$E$1003),-('Fluxo de Gastos Gerais'!$C$4:$C$1003))</f>
        <v>0</v>
      </c>
      <c r="L48" s="118">
        <f>SUMPRODUCT(-('Fluxo de Gastos Gerais'!$B$4:$B$1003=Analítico!$B48),-(Analítico!L$1&gt;='Fluxo de Gastos Gerais'!$D$4:$D$1003),-(Analítico!L$1&lt;='Fluxo de Gastos Gerais'!$E$4:$E$1003),-('Fluxo de Gastos Gerais'!$C$4:$C$1003))</f>
        <v>0</v>
      </c>
      <c r="M48" s="118">
        <f>SUMPRODUCT(-('Fluxo de Gastos Gerais'!$B$4:$B$1003=Analítico!$B48),-(Analítico!M$1&gt;='Fluxo de Gastos Gerais'!$D$4:$D$1003),-(Analítico!M$1&lt;='Fluxo de Gastos Gerais'!$E$4:$E$1003),-('Fluxo de Gastos Gerais'!$C$4:$C$1003))</f>
        <v>0</v>
      </c>
      <c r="N48" s="118">
        <f>SUMPRODUCT(-('Fluxo de Gastos Gerais'!$B$4:$B$1003=Analítico!$B48),-(Analítico!N$1&gt;='Fluxo de Gastos Gerais'!$D$4:$D$1003),-(Analítico!N$1&lt;='Fluxo de Gastos Gerais'!$E$4:$E$1003),-('Fluxo de Gastos Gerais'!$C$4:$C$1003))</f>
        <v>0</v>
      </c>
      <c r="O48" s="118">
        <f>SUMPRODUCT(-('Fluxo de Gastos Gerais'!$B$4:$B$1003=Analítico!$B48),-(Analítico!O$1&gt;='Fluxo de Gastos Gerais'!$D$4:$D$1003),-(Analítico!O$1&lt;='Fluxo de Gastos Gerais'!$E$4:$E$1003),-('Fluxo de Gastos Gerais'!$C$4:$C$1003))</f>
        <v>0</v>
      </c>
      <c r="P48" s="118">
        <f>SUMPRODUCT(-('Fluxo de Gastos Gerais'!$B$4:$B$1003=Analítico!$B48),-(Analítico!P$1&gt;='Fluxo de Gastos Gerais'!$D$4:$D$1003),-(Analítico!P$1&lt;='Fluxo de Gastos Gerais'!$E$4:$E$1003),-('Fluxo de Gastos Gerais'!$C$4:$C$1003))</f>
        <v>0</v>
      </c>
      <c r="Q48" s="118">
        <f>SUMPRODUCT(-('Fluxo de Gastos Gerais'!$B$4:$B$1003=Analítico!$B48),-(Analítico!Q$1&gt;='Fluxo de Gastos Gerais'!$D$4:$D$1003),-(Analítico!Q$1&lt;='Fluxo de Gastos Gerais'!$E$4:$E$1003),-('Fluxo de Gastos Gerais'!$C$4:$C$1003))</f>
        <v>0</v>
      </c>
      <c r="R48" s="118">
        <f>SUMPRODUCT(-('Fluxo de Gastos Gerais'!$B$4:$B$1003=Analítico!$B48),-(Analítico!R$1&gt;='Fluxo de Gastos Gerais'!$D$4:$D$1003),-(Analítico!R$1&lt;='Fluxo de Gastos Gerais'!$E$4:$E$1003),-('Fluxo de Gastos Gerais'!$C$4:$C$1003))</f>
        <v>0</v>
      </c>
      <c r="S48" s="118">
        <f>SUMPRODUCT(-('Fluxo de Gastos Gerais'!$B$4:$B$1003=Analítico!$B48),-(Analítico!S$1&gt;='Fluxo de Gastos Gerais'!$D$4:$D$1003),-(Analítico!S$1&lt;='Fluxo de Gastos Gerais'!$E$4:$E$1003),-('Fluxo de Gastos Gerais'!$C$4:$C$1003))</f>
        <v>0</v>
      </c>
      <c r="T48" s="118">
        <f>SUMPRODUCT(-('Fluxo de Gastos Gerais'!$B$4:$B$1003=Analítico!$B48),-(Analítico!T$1&gt;='Fluxo de Gastos Gerais'!$D$4:$D$1003),-(Analítico!T$1&lt;='Fluxo de Gastos Gerais'!$E$4:$E$1003),-('Fluxo de Gastos Gerais'!$C$4:$C$1003))</f>
        <v>0</v>
      </c>
      <c r="U48" s="118">
        <f>SUMPRODUCT(-('Fluxo de Gastos Gerais'!$B$4:$B$1003=Analítico!$B48),-(Analítico!U$1&gt;='Fluxo de Gastos Gerais'!$D$4:$D$1003),-(Analítico!U$1&lt;='Fluxo de Gastos Gerais'!$E$4:$E$1003),-('Fluxo de Gastos Gerais'!$C$4:$C$1003))</f>
        <v>0</v>
      </c>
      <c r="V48" s="118">
        <f>SUMPRODUCT(-('Fluxo de Gastos Gerais'!$B$4:$B$1003=Analítico!$B48),-(Analítico!V$1&gt;='Fluxo de Gastos Gerais'!$D$4:$D$1003),-(Analítico!V$1&lt;='Fluxo de Gastos Gerais'!$E$4:$E$1003),-('Fluxo de Gastos Gerais'!$C$4:$C$1003))</f>
        <v>0</v>
      </c>
      <c r="W48" s="118">
        <f>SUMPRODUCT(-('Fluxo de Gastos Gerais'!$B$4:$B$1003=Analítico!$B48),-(Analítico!W$1&gt;='Fluxo de Gastos Gerais'!$D$4:$D$1003),-(Analítico!W$1&lt;='Fluxo de Gastos Gerais'!$E$4:$E$1003),-('Fluxo de Gastos Gerais'!$C$4:$C$1003))</f>
        <v>0</v>
      </c>
      <c r="X48" s="118">
        <f>SUMPRODUCT(-('Fluxo de Gastos Gerais'!$B$4:$B$1003=Analítico!$B48),-(Analítico!X$1&gt;='Fluxo de Gastos Gerais'!$D$4:$D$1003),-(Analítico!X$1&lt;='Fluxo de Gastos Gerais'!$E$4:$E$1003),-('Fluxo de Gastos Gerais'!$C$4:$C$1003))</f>
        <v>0</v>
      </c>
      <c r="Y48" s="118">
        <f>SUMPRODUCT(-('Fluxo de Gastos Gerais'!$B$4:$B$1003=Analítico!$B48),-(Analítico!Y$1&gt;='Fluxo de Gastos Gerais'!$D$4:$D$1003),-(Analítico!Y$1&lt;='Fluxo de Gastos Gerais'!$E$4:$E$1003),-('Fluxo de Gastos Gerais'!$C$4:$C$1003))</f>
        <v>0</v>
      </c>
      <c r="Z48" s="118">
        <f>SUMPRODUCT(-('Fluxo de Gastos Gerais'!$B$4:$B$1003=Analítico!$B48),-(Analítico!Z$1&gt;='Fluxo de Gastos Gerais'!$D$4:$D$1003),-(Analítico!Z$1&lt;='Fluxo de Gastos Gerais'!$E$4:$E$1003),-('Fluxo de Gastos Gerais'!$C$4:$C$1003))</f>
        <v>0</v>
      </c>
      <c r="AA48" s="113">
        <f t="shared" ref="AA48:AA79" si="17">SUM(C48:Z48)</f>
        <v>0</v>
      </c>
      <c r="AB48" s="124">
        <f t="shared" ref="AB48:AB79" ca="1" si="18">IF($AA$124=0,0,AA48/$AA$124)</f>
        <v>0</v>
      </c>
      <c r="AL48" s="229"/>
      <c r="AM48" s="229"/>
    </row>
    <row r="49" spans="1:39" s="76" customFormat="1" ht="23.25" customHeight="1">
      <c r="A49" s="374" t="s">
        <v>11</v>
      </c>
      <c r="B49" s="375" t="s">
        <v>138</v>
      </c>
      <c r="C49" s="118">
        <f>SUMPRODUCT(-('Fluxo de Gastos Gerais'!$B$4:$B$1003=Analítico!$B49),-(Analítico!C$1&gt;='Fluxo de Gastos Gerais'!$D$4:$D$1003),-(Analítico!C$1&lt;='Fluxo de Gastos Gerais'!$E$4:$E$1003),-('Fluxo de Gastos Gerais'!$C$4:$C$1003))</f>
        <v>0</v>
      </c>
      <c r="D49" s="118">
        <f>SUMPRODUCT(-('Fluxo de Gastos Gerais'!$B$4:$B$1003=Analítico!$B49),-(Analítico!D$1&gt;='Fluxo de Gastos Gerais'!$D$4:$D$1003),-(Analítico!D$1&lt;='Fluxo de Gastos Gerais'!$E$4:$E$1003),-('Fluxo de Gastos Gerais'!$C$4:$C$1003))</f>
        <v>0</v>
      </c>
      <c r="E49" s="118">
        <f>SUMPRODUCT(-('Fluxo de Gastos Gerais'!$B$4:$B$1003=Analítico!$B49),-(Analítico!E$1&gt;='Fluxo de Gastos Gerais'!$D$4:$D$1003),-(Analítico!E$1&lt;='Fluxo de Gastos Gerais'!$E$4:$E$1003),-('Fluxo de Gastos Gerais'!$C$4:$C$1003))</f>
        <v>0</v>
      </c>
      <c r="F49" s="118">
        <f>SUMPRODUCT(-('Fluxo de Gastos Gerais'!$B$4:$B$1003=Analítico!$B49),-(Analítico!F$1&gt;='Fluxo de Gastos Gerais'!$D$4:$D$1003),-(Analítico!F$1&lt;='Fluxo de Gastos Gerais'!$E$4:$E$1003),-('Fluxo de Gastos Gerais'!$C$4:$C$1003))</f>
        <v>0</v>
      </c>
      <c r="G49" s="118">
        <f>SUMPRODUCT(-('Fluxo de Gastos Gerais'!$B$4:$B$1003=Analítico!$B49),-(Analítico!G$1&gt;='Fluxo de Gastos Gerais'!$D$4:$D$1003),-(Analítico!G$1&lt;='Fluxo de Gastos Gerais'!$E$4:$E$1003),-('Fluxo de Gastos Gerais'!$C$4:$C$1003))</f>
        <v>0</v>
      </c>
      <c r="H49" s="118">
        <f>SUMPRODUCT(-('Fluxo de Gastos Gerais'!$B$4:$B$1003=Analítico!$B49),-(Analítico!H$1&gt;='Fluxo de Gastos Gerais'!$D$4:$D$1003),-(Analítico!H$1&lt;='Fluxo de Gastos Gerais'!$E$4:$E$1003),-('Fluxo de Gastos Gerais'!$C$4:$C$1003))</f>
        <v>0</v>
      </c>
      <c r="I49" s="118">
        <f>SUMPRODUCT(-('Fluxo de Gastos Gerais'!$B$4:$B$1003=Analítico!$B49),-(Analítico!I$1&gt;='Fluxo de Gastos Gerais'!$D$4:$D$1003),-(Analítico!I$1&lt;='Fluxo de Gastos Gerais'!$E$4:$E$1003),-('Fluxo de Gastos Gerais'!$C$4:$C$1003))</f>
        <v>0</v>
      </c>
      <c r="J49" s="118">
        <f>SUMPRODUCT(-('Fluxo de Gastos Gerais'!$B$4:$B$1003=Analítico!$B49),-(Analítico!J$1&gt;='Fluxo de Gastos Gerais'!$D$4:$D$1003),-(Analítico!J$1&lt;='Fluxo de Gastos Gerais'!$E$4:$E$1003),-('Fluxo de Gastos Gerais'!$C$4:$C$1003))</f>
        <v>0</v>
      </c>
      <c r="K49" s="118">
        <f>SUMPRODUCT(-('Fluxo de Gastos Gerais'!$B$4:$B$1003=Analítico!$B49),-(Analítico!K$1&gt;='Fluxo de Gastos Gerais'!$D$4:$D$1003),-(Analítico!K$1&lt;='Fluxo de Gastos Gerais'!$E$4:$E$1003),-('Fluxo de Gastos Gerais'!$C$4:$C$1003))</f>
        <v>0</v>
      </c>
      <c r="L49" s="118">
        <f>SUMPRODUCT(-('Fluxo de Gastos Gerais'!$B$4:$B$1003=Analítico!$B49),-(Analítico!L$1&gt;='Fluxo de Gastos Gerais'!$D$4:$D$1003),-(Analítico!L$1&lt;='Fluxo de Gastos Gerais'!$E$4:$E$1003),-('Fluxo de Gastos Gerais'!$C$4:$C$1003))</f>
        <v>0</v>
      </c>
      <c r="M49" s="118">
        <f>SUMPRODUCT(-('Fluxo de Gastos Gerais'!$B$4:$B$1003=Analítico!$B49),-(Analítico!M$1&gt;='Fluxo de Gastos Gerais'!$D$4:$D$1003),-(Analítico!M$1&lt;='Fluxo de Gastos Gerais'!$E$4:$E$1003),-('Fluxo de Gastos Gerais'!$C$4:$C$1003))</f>
        <v>0</v>
      </c>
      <c r="N49" s="118">
        <f>SUMPRODUCT(-('Fluxo de Gastos Gerais'!$B$4:$B$1003=Analítico!$B49),-(Analítico!N$1&gt;='Fluxo de Gastos Gerais'!$D$4:$D$1003),-(Analítico!N$1&lt;='Fluxo de Gastos Gerais'!$E$4:$E$1003),-('Fluxo de Gastos Gerais'!$C$4:$C$1003))</f>
        <v>0</v>
      </c>
      <c r="O49" s="118">
        <f>SUMPRODUCT(-('Fluxo de Gastos Gerais'!$B$4:$B$1003=Analítico!$B49),-(Analítico!O$1&gt;='Fluxo de Gastos Gerais'!$D$4:$D$1003),-(Analítico!O$1&lt;='Fluxo de Gastos Gerais'!$E$4:$E$1003),-('Fluxo de Gastos Gerais'!$C$4:$C$1003))</f>
        <v>0</v>
      </c>
      <c r="P49" s="118">
        <f>SUMPRODUCT(-('Fluxo de Gastos Gerais'!$B$4:$B$1003=Analítico!$B49),-(Analítico!P$1&gt;='Fluxo de Gastos Gerais'!$D$4:$D$1003),-(Analítico!P$1&lt;='Fluxo de Gastos Gerais'!$E$4:$E$1003),-('Fluxo de Gastos Gerais'!$C$4:$C$1003))</f>
        <v>0</v>
      </c>
      <c r="Q49" s="118">
        <f>SUMPRODUCT(-('Fluxo de Gastos Gerais'!$B$4:$B$1003=Analítico!$B49),-(Analítico!Q$1&gt;='Fluxo de Gastos Gerais'!$D$4:$D$1003),-(Analítico!Q$1&lt;='Fluxo de Gastos Gerais'!$E$4:$E$1003),-('Fluxo de Gastos Gerais'!$C$4:$C$1003))</f>
        <v>0</v>
      </c>
      <c r="R49" s="118">
        <f>SUMPRODUCT(-('Fluxo de Gastos Gerais'!$B$4:$B$1003=Analítico!$B49),-(Analítico!R$1&gt;='Fluxo de Gastos Gerais'!$D$4:$D$1003),-(Analítico!R$1&lt;='Fluxo de Gastos Gerais'!$E$4:$E$1003),-('Fluxo de Gastos Gerais'!$C$4:$C$1003))</f>
        <v>0</v>
      </c>
      <c r="S49" s="118">
        <f>SUMPRODUCT(-('Fluxo de Gastos Gerais'!$B$4:$B$1003=Analítico!$B49),-(Analítico!S$1&gt;='Fluxo de Gastos Gerais'!$D$4:$D$1003),-(Analítico!S$1&lt;='Fluxo de Gastos Gerais'!$E$4:$E$1003),-('Fluxo de Gastos Gerais'!$C$4:$C$1003))</f>
        <v>0</v>
      </c>
      <c r="T49" s="118">
        <f>SUMPRODUCT(-('Fluxo de Gastos Gerais'!$B$4:$B$1003=Analítico!$B49),-(Analítico!T$1&gt;='Fluxo de Gastos Gerais'!$D$4:$D$1003),-(Analítico!T$1&lt;='Fluxo de Gastos Gerais'!$E$4:$E$1003),-('Fluxo de Gastos Gerais'!$C$4:$C$1003))</f>
        <v>0</v>
      </c>
      <c r="U49" s="118">
        <f>SUMPRODUCT(-('Fluxo de Gastos Gerais'!$B$4:$B$1003=Analítico!$B49),-(Analítico!U$1&gt;='Fluxo de Gastos Gerais'!$D$4:$D$1003),-(Analítico!U$1&lt;='Fluxo de Gastos Gerais'!$E$4:$E$1003),-('Fluxo de Gastos Gerais'!$C$4:$C$1003))</f>
        <v>0</v>
      </c>
      <c r="V49" s="118">
        <f>SUMPRODUCT(-('Fluxo de Gastos Gerais'!$B$4:$B$1003=Analítico!$B49),-(Analítico!V$1&gt;='Fluxo de Gastos Gerais'!$D$4:$D$1003),-(Analítico!V$1&lt;='Fluxo de Gastos Gerais'!$E$4:$E$1003),-('Fluxo de Gastos Gerais'!$C$4:$C$1003))</f>
        <v>0</v>
      </c>
      <c r="W49" s="118">
        <f>SUMPRODUCT(-('Fluxo de Gastos Gerais'!$B$4:$B$1003=Analítico!$B49),-(Analítico!W$1&gt;='Fluxo de Gastos Gerais'!$D$4:$D$1003),-(Analítico!W$1&lt;='Fluxo de Gastos Gerais'!$E$4:$E$1003),-('Fluxo de Gastos Gerais'!$C$4:$C$1003))</f>
        <v>0</v>
      </c>
      <c r="X49" s="118">
        <f>SUMPRODUCT(-('Fluxo de Gastos Gerais'!$B$4:$B$1003=Analítico!$B49),-(Analítico!X$1&gt;='Fluxo de Gastos Gerais'!$D$4:$D$1003),-(Analítico!X$1&lt;='Fluxo de Gastos Gerais'!$E$4:$E$1003),-('Fluxo de Gastos Gerais'!$C$4:$C$1003))</f>
        <v>0</v>
      </c>
      <c r="Y49" s="118">
        <f>SUMPRODUCT(-('Fluxo de Gastos Gerais'!$B$4:$B$1003=Analítico!$B49),-(Analítico!Y$1&gt;='Fluxo de Gastos Gerais'!$D$4:$D$1003),-(Analítico!Y$1&lt;='Fluxo de Gastos Gerais'!$E$4:$E$1003),-('Fluxo de Gastos Gerais'!$C$4:$C$1003))</f>
        <v>0</v>
      </c>
      <c r="Z49" s="118">
        <f>SUMPRODUCT(-('Fluxo de Gastos Gerais'!$B$4:$B$1003=Analítico!$B49),-(Analítico!Z$1&gt;='Fluxo de Gastos Gerais'!$D$4:$D$1003),-(Analítico!Z$1&lt;='Fluxo de Gastos Gerais'!$E$4:$E$1003),-('Fluxo de Gastos Gerais'!$C$4:$C$1003))</f>
        <v>0</v>
      </c>
      <c r="AA49" s="113">
        <f t="shared" si="17"/>
        <v>0</v>
      </c>
      <c r="AB49" s="124">
        <f t="shared" ca="1" si="18"/>
        <v>0</v>
      </c>
      <c r="AL49" s="229"/>
      <c r="AM49" s="229"/>
    </row>
    <row r="50" spans="1:39" s="76" customFormat="1" ht="23.25" customHeight="1">
      <c r="A50" s="374" t="s">
        <v>12</v>
      </c>
      <c r="B50" s="375" t="s">
        <v>72</v>
      </c>
      <c r="C50" s="118">
        <f>SUMPRODUCT(-('Fluxo de Gastos Gerais'!$B$4:$B$1003=Analítico!$B50),-(Analítico!C$1&gt;='Fluxo de Gastos Gerais'!$D$4:$D$1003),-(Analítico!C$1&lt;='Fluxo de Gastos Gerais'!$E$4:$E$1003),-('Fluxo de Gastos Gerais'!$C$4:$C$1003))</f>
        <v>0</v>
      </c>
      <c r="D50" s="118">
        <f>SUMPRODUCT(-('Fluxo de Gastos Gerais'!$B$4:$B$1003=Analítico!$B50),-(Analítico!D$1&gt;='Fluxo de Gastos Gerais'!$D$4:$D$1003),-(Analítico!D$1&lt;='Fluxo de Gastos Gerais'!$E$4:$E$1003),-('Fluxo de Gastos Gerais'!$C$4:$C$1003))</f>
        <v>0</v>
      </c>
      <c r="E50" s="118">
        <f>SUMPRODUCT(-('Fluxo de Gastos Gerais'!$B$4:$B$1003=Analítico!$B50),-(Analítico!E$1&gt;='Fluxo de Gastos Gerais'!$D$4:$D$1003),-(Analítico!E$1&lt;='Fluxo de Gastos Gerais'!$E$4:$E$1003),-('Fluxo de Gastos Gerais'!$C$4:$C$1003))</f>
        <v>0</v>
      </c>
      <c r="F50" s="118">
        <f>SUMPRODUCT(-('Fluxo de Gastos Gerais'!$B$4:$B$1003=Analítico!$B50),-(Analítico!F$1&gt;='Fluxo de Gastos Gerais'!$D$4:$D$1003),-(Analítico!F$1&lt;='Fluxo de Gastos Gerais'!$E$4:$E$1003),-('Fluxo de Gastos Gerais'!$C$4:$C$1003))</f>
        <v>0</v>
      </c>
      <c r="G50" s="118">
        <f>SUMPRODUCT(-('Fluxo de Gastos Gerais'!$B$4:$B$1003=Analítico!$B50),-(Analítico!G$1&gt;='Fluxo de Gastos Gerais'!$D$4:$D$1003),-(Analítico!G$1&lt;='Fluxo de Gastos Gerais'!$E$4:$E$1003),-('Fluxo de Gastos Gerais'!$C$4:$C$1003))</f>
        <v>0</v>
      </c>
      <c r="H50" s="118">
        <f>SUMPRODUCT(-('Fluxo de Gastos Gerais'!$B$4:$B$1003=Analítico!$B50),-(Analítico!H$1&gt;='Fluxo de Gastos Gerais'!$D$4:$D$1003),-(Analítico!H$1&lt;='Fluxo de Gastos Gerais'!$E$4:$E$1003),-('Fluxo de Gastos Gerais'!$C$4:$C$1003))</f>
        <v>0</v>
      </c>
      <c r="I50" s="118">
        <f>SUMPRODUCT(-('Fluxo de Gastos Gerais'!$B$4:$B$1003=Analítico!$B50),-(Analítico!I$1&gt;='Fluxo de Gastos Gerais'!$D$4:$D$1003),-(Analítico!I$1&lt;='Fluxo de Gastos Gerais'!$E$4:$E$1003),-('Fluxo de Gastos Gerais'!$C$4:$C$1003))</f>
        <v>0</v>
      </c>
      <c r="J50" s="118">
        <f>SUMPRODUCT(-('Fluxo de Gastos Gerais'!$B$4:$B$1003=Analítico!$B50),-(Analítico!J$1&gt;='Fluxo de Gastos Gerais'!$D$4:$D$1003),-(Analítico!J$1&lt;='Fluxo de Gastos Gerais'!$E$4:$E$1003),-('Fluxo de Gastos Gerais'!$C$4:$C$1003))</f>
        <v>0</v>
      </c>
      <c r="K50" s="118">
        <f>SUMPRODUCT(-('Fluxo de Gastos Gerais'!$B$4:$B$1003=Analítico!$B50),-(Analítico!K$1&gt;='Fluxo de Gastos Gerais'!$D$4:$D$1003),-(Analítico!K$1&lt;='Fluxo de Gastos Gerais'!$E$4:$E$1003),-('Fluxo de Gastos Gerais'!$C$4:$C$1003))</f>
        <v>0</v>
      </c>
      <c r="L50" s="118">
        <f>SUMPRODUCT(-('Fluxo de Gastos Gerais'!$B$4:$B$1003=Analítico!$B50),-(Analítico!L$1&gt;='Fluxo de Gastos Gerais'!$D$4:$D$1003),-(Analítico!L$1&lt;='Fluxo de Gastos Gerais'!$E$4:$E$1003),-('Fluxo de Gastos Gerais'!$C$4:$C$1003))</f>
        <v>0</v>
      </c>
      <c r="M50" s="118">
        <f>SUMPRODUCT(-('Fluxo de Gastos Gerais'!$B$4:$B$1003=Analítico!$B50),-(Analítico!M$1&gt;='Fluxo de Gastos Gerais'!$D$4:$D$1003),-(Analítico!M$1&lt;='Fluxo de Gastos Gerais'!$E$4:$E$1003),-('Fluxo de Gastos Gerais'!$C$4:$C$1003))</f>
        <v>0</v>
      </c>
      <c r="N50" s="118">
        <f>SUMPRODUCT(-('Fluxo de Gastos Gerais'!$B$4:$B$1003=Analítico!$B50),-(Analítico!N$1&gt;='Fluxo de Gastos Gerais'!$D$4:$D$1003),-(Analítico!N$1&lt;='Fluxo de Gastos Gerais'!$E$4:$E$1003),-('Fluxo de Gastos Gerais'!$C$4:$C$1003))</f>
        <v>0</v>
      </c>
      <c r="O50" s="118">
        <f>SUMPRODUCT(-('Fluxo de Gastos Gerais'!$B$4:$B$1003=Analítico!$B50),-(Analítico!O$1&gt;='Fluxo de Gastos Gerais'!$D$4:$D$1003),-(Analítico!O$1&lt;='Fluxo de Gastos Gerais'!$E$4:$E$1003),-('Fluxo de Gastos Gerais'!$C$4:$C$1003))</f>
        <v>0</v>
      </c>
      <c r="P50" s="118">
        <f>SUMPRODUCT(-('Fluxo de Gastos Gerais'!$B$4:$B$1003=Analítico!$B50),-(Analítico!P$1&gt;='Fluxo de Gastos Gerais'!$D$4:$D$1003),-(Analítico!P$1&lt;='Fluxo de Gastos Gerais'!$E$4:$E$1003),-('Fluxo de Gastos Gerais'!$C$4:$C$1003))</f>
        <v>0</v>
      </c>
      <c r="Q50" s="118">
        <f>SUMPRODUCT(-('Fluxo de Gastos Gerais'!$B$4:$B$1003=Analítico!$B50),-(Analítico!Q$1&gt;='Fluxo de Gastos Gerais'!$D$4:$D$1003),-(Analítico!Q$1&lt;='Fluxo de Gastos Gerais'!$E$4:$E$1003),-('Fluxo de Gastos Gerais'!$C$4:$C$1003))</f>
        <v>0</v>
      </c>
      <c r="R50" s="118">
        <f>SUMPRODUCT(-('Fluxo de Gastos Gerais'!$B$4:$B$1003=Analítico!$B50),-(Analítico!R$1&gt;='Fluxo de Gastos Gerais'!$D$4:$D$1003),-(Analítico!R$1&lt;='Fluxo de Gastos Gerais'!$E$4:$E$1003),-('Fluxo de Gastos Gerais'!$C$4:$C$1003))</f>
        <v>0</v>
      </c>
      <c r="S50" s="118">
        <f>SUMPRODUCT(-('Fluxo de Gastos Gerais'!$B$4:$B$1003=Analítico!$B50),-(Analítico!S$1&gt;='Fluxo de Gastos Gerais'!$D$4:$D$1003),-(Analítico!S$1&lt;='Fluxo de Gastos Gerais'!$E$4:$E$1003),-('Fluxo de Gastos Gerais'!$C$4:$C$1003))</f>
        <v>0</v>
      </c>
      <c r="T50" s="118">
        <f>SUMPRODUCT(-('Fluxo de Gastos Gerais'!$B$4:$B$1003=Analítico!$B50),-(Analítico!T$1&gt;='Fluxo de Gastos Gerais'!$D$4:$D$1003),-(Analítico!T$1&lt;='Fluxo de Gastos Gerais'!$E$4:$E$1003),-('Fluxo de Gastos Gerais'!$C$4:$C$1003))</f>
        <v>0</v>
      </c>
      <c r="U50" s="118">
        <f>SUMPRODUCT(-('Fluxo de Gastos Gerais'!$B$4:$B$1003=Analítico!$B50),-(Analítico!U$1&gt;='Fluxo de Gastos Gerais'!$D$4:$D$1003),-(Analítico!U$1&lt;='Fluxo de Gastos Gerais'!$E$4:$E$1003),-('Fluxo de Gastos Gerais'!$C$4:$C$1003))</f>
        <v>0</v>
      </c>
      <c r="V50" s="118">
        <f>SUMPRODUCT(-('Fluxo de Gastos Gerais'!$B$4:$B$1003=Analítico!$B50),-(Analítico!V$1&gt;='Fluxo de Gastos Gerais'!$D$4:$D$1003),-(Analítico!V$1&lt;='Fluxo de Gastos Gerais'!$E$4:$E$1003),-('Fluxo de Gastos Gerais'!$C$4:$C$1003))</f>
        <v>0</v>
      </c>
      <c r="W50" s="118">
        <f>SUMPRODUCT(-('Fluxo de Gastos Gerais'!$B$4:$B$1003=Analítico!$B50),-(Analítico!W$1&gt;='Fluxo de Gastos Gerais'!$D$4:$D$1003),-(Analítico!W$1&lt;='Fluxo de Gastos Gerais'!$E$4:$E$1003),-('Fluxo de Gastos Gerais'!$C$4:$C$1003))</f>
        <v>0</v>
      </c>
      <c r="X50" s="118">
        <f>SUMPRODUCT(-('Fluxo de Gastos Gerais'!$B$4:$B$1003=Analítico!$B50),-(Analítico!X$1&gt;='Fluxo de Gastos Gerais'!$D$4:$D$1003),-(Analítico!X$1&lt;='Fluxo de Gastos Gerais'!$E$4:$E$1003),-('Fluxo de Gastos Gerais'!$C$4:$C$1003))</f>
        <v>0</v>
      </c>
      <c r="Y50" s="118">
        <f>SUMPRODUCT(-('Fluxo de Gastos Gerais'!$B$4:$B$1003=Analítico!$B50),-(Analítico!Y$1&gt;='Fluxo de Gastos Gerais'!$D$4:$D$1003),-(Analítico!Y$1&lt;='Fluxo de Gastos Gerais'!$E$4:$E$1003),-('Fluxo de Gastos Gerais'!$C$4:$C$1003))</f>
        <v>0</v>
      </c>
      <c r="Z50" s="118">
        <f>SUMPRODUCT(-('Fluxo de Gastos Gerais'!$B$4:$B$1003=Analítico!$B50),-(Analítico!Z$1&gt;='Fluxo de Gastos Gerais'!$D$4:$D$1003),-(Analítico!Z$1&lt;='Fluxo de Gastos Gerais'!$E$4:$E$1003),-('Fluxo de Gastos Gerais'!$C$4:$C$1003))</f>
        <v>0</v>
      </c>
      <c r="AA50" s="113">
        <f t="shared" si="17"/>
        <v>0</v>
      </c>
      <c r="AB50" s="124">
        <f t="shared" ca="1" si="18"/>
        <v>0</v>
      </c>
      <c r="AL50" s="229"/>
      <c r="AM50" s="229"/>
    </row>
    <row r="51" spans="1:39" s="76" customFormat="1" ht="23.25" customHeight="1">
      <c r="A51" s="374" t="s">
        <v>13</v>
      </c>
      <c r="B51" s="375" t="s">
        <v>79</v>
      </c>
      <c r="C51" s="118">
        <f>SUMPRODUCT(-('Fluxo de Gastos Gerais'!$B$4:$B$1003=Analítico!$B51),-(Analítico!C$1&gt;='Fluxo de Gastos Gerais'!$D$4:$D$1003),-(Analítico!C$1&lt;='Fluxo de Gastos Gerais'!$E$4:$E$1003),-('Fluxo de Gastos Gerais'!$C$4:$C$1003))</f>
        <v>0</v>
      </c>
      <c r="D51" s="118">
        <f>SUMPRODUCT(-('Fluxo de Gastos Gerais'!$B$4:$B$1003=Analítico!$B51),-(Analítico!D$1&gt;='Fluxo de Gastos Gerais'!$D$4:$D$1003),-(Analítico!D$1&lt;='Fluxo de Gastos Gerais'!$E$4:$E$1003),-('Fluxo de Gastos Gerais'!$C$4:$C$1003))</f>
        <v>0</v>
      </c>
      <c r="E51" s="118">
        <f>SUMPRODUCT(-('Fluxo de Gastos Gerais'!$B$4:$B$1003=Analítico!$B51),-(Analítico!E$1&gt;='Fluxo de Gastos Gerais'!$D$4:$D$1003),-(Analítico!E$1&lt;='Fluxo de Gastos Gerais'!$E$4:$E$1003),-('Fluxo de Gastos Gerais'!$C$4:$C$1003))</f>
        <v>0</v>
      </c>
      <c r="F51" s="118">
        <f>SUMPRODUCT(-('Fluxo de Gastos Gerais'!$B$4:$B$1003=Analítico!$B51),-(Analítico!F$1&gt;='Fluxo de Gastos Gerais'!$D$4:$D$1003),-(Analítico!F$1&lt;='Fluxo de Gastos Gerais'!$E$4:$E$1003),-('Fluxo de Gastos Gerais'!$C$4:$C$1003))</f>
        <v>0</v>
      </c>
      <c r="G51" s="118">
        <f>SUMPRODUCT(-('Fluxo de Gastos Gerais'!$B$4:$B$1003=Analítico!$B51),-(Analítico!G$1&gt;='Fluxo de Gastos Gerais'!$D$4:$D$1003),-(Analítico!G$1&lt;='Fluxo de Gastos Gerais'!$E$4:$E$1003),-('Fluxo de Gastos Gerais'!$C$4:$C$1003))</f>
        <v>0</v>
      </c>
      <c r="H51" s="118">
        <f>SUMPRODUCT(-('Fluxo de Gastos Gerais'!$B$4:$B$1003=Analítico!$B51),-(Analítico!H$1&gt;='Fluxo de Gastos Gerais'!$D$4:$D$1003),-(Analítico!H$1&lt;='Fluxo de Gastos Gerais'!$E$4:$E$1003),-('Fluxo de Gastos Gerais'!$C$4:$C$1003))</f>
        <v>0</v>
      </c>
      <c r="I51" s="118">
        <f>SUMPRODUCT(-('Fluxo de Gastos Gerais'!$B$4:$B$1003=Analítico!$B51),-(Analítico!I$1&gt;='Fluxo de Gastos Gerais'!$D$4:$D$1003),-(Analítico!I$1&lt;='Fluxo de Gastos Gerais'!$E$4:$E$1003),-('Fluxo de Gastos Gerais'!$C$4:$C$1003))</f>
        <v>0</v>
      </c>
      <c r="J51" s="118">
        <f>SUMPRODUCT(-('Fluxo de Gastos Gerais'!$B$4:$B$1003=Analítico!$B51),-(Analítico!J$1&gt;='Fluxo de Gastos Gerais'!$D$4:$D$1003),-(Analítico!J$1&lt;='Fluxo de Gastos Gerais'!$E$4:$E$1003),-('Fluxo de Gastos Gerais'!$C$4:$C$1003))</f>
        <v>0</v>
      </c>
      <c r="K51" s="118">
        <f>SUMPRODUCT(-('Fluxo de Gastos Gerais'!$B$4:$B$1003=Analítico!$B51),-(Analítico!K$1&gt;='Fluxo de Gastos Gerais'!$D$4:$D$1003),-(Analítico!K$1&lt;='Fluxo de Gastos Gerais'!$E$4:$E$1003),-('Fluxo de Gastos Gerais'!$C$4:$C$1003))</f>
        <v>0</v>
      </c>
      <c r="L51" s="118">
        <f>SUMPRODUCT(-('Fluxo de Gastos Gerais'!$B$4:$B$1003=Analítico!$B51),-(Analítico!L$1&gt;='Fluxo de Gastos Gerais'!$D$4:$D$1003),-(Analítico!L$1&lt;='Fluxo de Gastos Gerais'!$E$4:$E$1003),-('Fluxo de Gastos Gerais'!$C$4:$C$1003))</f>
        <v>0</v>
      </c>
      <c r="M51" s="118">
        <f>SUMPRODUCT(-('Fluxo de Gastos Gerais'!$B$4:$B$1003=Analítico!$B51),-(Analítico!M$1&gt;='Fluxo de Gastos Gerais'!$D$4:$D$1003),-(Analítico!M$1&lt;='Fluxo de Gastos Gerais'!$E$4:$E$1003),-('Fluxo de Gastos Gerais'!$C$4:$C$1003))</f>
        <v>0</v>
      </c>
      <c r="N51" s="118">
        <f>SUMPRODUCT(-('Fluxo de Gastos Gerais'!$B$4:$B$1003=Analítico!$B51),-(Analítico!N$1&gt;='Fluxo de Gastos Gerais'!$D$4:$D$1003),-(Analítico!N$1&lt;='Fluxo de Gastos Gerais'!$E$4:$E$1003),-('Fluxo de Gastos Gerais'!$C$4:$C$1003))</f>
        <v>0</v>
      </c>
      <c r="O51" s="118">
        <f>SUMPRODUCT(-('Fluxo de Gastos Gerais'!$B$4:$B$1003=Analítico!$B51),-(Analítico!O$1&gt;='Fluxo de Gastos Gerais'!$D$4:$D$1003),-(Analítico!O$1&lt;='Fluxo de Gastos Gerais'!$E$4:$E$1003),-('Fluxo de Gastos Gerais'!$C$4:$C$1003))</f>
        <v>0</v>
      </c>
      <c r="P51" s="118">
        <f>SUMPRODUCT(-('Fluxo de Gastos Gerais'!$B$4:$B$1003=Analítico!$B51),-(Analítico!P$1&gt;='Fluxo de Gastos Gerais'!$D$4:$D$1003),-(Analítico!P$1&lt;='Fluxo de Gastos Gerais'!$E$4:$E$1003),-('Fluxo de Gastos Gerais'!$C$4:$C$1003))</f>
        <v>0</v>
      </c>
      <c r="Q51" s="118">
        <f>SUMPRODUCT(-('Fluxo de Gastos Gerais'!$B$4:$B$1003=Analítico!$B51),-(Analítico!Q$1&gt;='Fluxo de Gastos Gerais'!$D$4:$D$1003),-(Analítico!Q$1&lt;='Fluxo de Gastos Gerais'!$E$4:$E$1003),-('Fluxo de Gastos Gerais'!$C$4:$C$1003))</f>
        <v>0</v>
      </c>
      <c r="R51" s="118">
        <f>SUMPRODUCT(-('Fluxo de Gastos Gerais'!$B$4:$B$1003=Analítico!$B51),-(Analítico!R$1&gt;='Fluxo de Gastos Gerais'!$D$4:$D$1003),-(Analítico!R$1&lt;='Fluxo de Gastos Gerais'!$E$4:$E$1003),-('Fluxo de Gastos Gerais'!$C$4:$C$1003))</f>
        <v>0</v>
      </c>
      <c r="S51" s="118">
        <f>SUMPRODUCT(-('Fluxo de Gastos Gerais'!$B$4:$B$1003=Analítico!$B51),-(Analítico!S$1&gt;='Fluxo de Gastos Gerais'!$D$4:$D$1003),-(Analítico!S$1&lt;='Fluxo de Gastos Gerais'!$E$4:$E$1003),-('Fluxo de Gastos Gerais'!$C$4:$C$1003))</f>
        <v>0</v>
      </c>
      <c r="T51" s="118">
        <f>SUMPRODUCT(-('Fluxo de Gastos Gerais'!$B$4:$B$1003=Analítico!$B51),-(Analítico!T$1&gt;='Fluxo de Gastos Gerais'!$D$4:$D$1003),-(Analítico!T$1&lt;='Fluxo de Gastos Gerais'!$E$4:$E$1003),-('Fluxo de Gastos Gerais'!$C$4:$C$1003))</f>
        <v>0</v>
      </c>
      <c r="U51" s="118">
        <f>SUMPRODUCT(-('Fluxo de Gastos Gerais'!$B$4:$B$1003=Analítico!$B51),-(Analítico!U$1&gt;='Fluxo de Gastos Gerais'!$D$4:$D$1003),-(Analítico!U$1&lt;='Fluxo de Gastos Gerais'!$E$4:$E$1003),-('Fluxo de Gastos Gerais'!$C$4:$C$1003))</f>
        <v>0</v>
      </c>
      <c r="V51" s="118">
        <f>SUMPRODUCT(-('Fluxo de Gastos Gerais'!$B$4:$B$1003=Analítico!$B51),-(Analítico!V$1&gt;='Fluxo de Gastos Gerais'!$D$4:$D$1003),-(Analítico!V$1&lt;='Fluxo de Gastos Gerais'!$E$4:$E$1003),-('Fluxo de Gastos Gerais'!$C$4:$C$1003))</f>
        <v>0</v>
      </c>
      <c r="W51" s="118">
        <f>SUMPRODUCT(-('Fluxo de Gastos Gerais'!$B$4:$B$1003=Analítico!$B51),-(Analítico!W$1&gt;='Fluxo de Gastos Gerais'!$D$4:$D$1003),-(Analítico!W$1&lt;='Fluxo de Gastos Gerais'!$E$4:$E$1003),-('Fluxo de Gastos Gerais'!$C$4:$C$1003))</f>
        <v>0</v>
      </c>
      <c r="X51" s="118">
        <f>SUMPRODUCT(-('Fluxo de Gastos Gerais'!$B$4:$B$1003=Analítico!$B51),-(Analítico!X$1&gt;='Fluxo de Gastos Gerais'!$D$4:$D$1003),-(Analítico!X$1&lt;='Fluxo de Gastos Gerais'!$E$4:$E$1003),-('Fluxo de Gastos Gerais'!$C$4:$C$1003))</f>
        <v>0</v>
      </c>
      <c r="Y51" s="118">
        <f>SUMPRODUCT(-('Fluxo de Gastos Gerais'!$B$4:$B$1003=Analítico!$B51),-(Analítico!Y$1&gt;='Fluxo de Gastos Gerais'!$D$4:$D$1003),-(Analítico!Y$1&lt;='Fluxo de Gastos Gerais'!$E$4:$E$1003),-('Fluxo de Gastos Gerais'!$C$4:$C$1003))</f>
        <v>0</v>
      </c>
      <c r="Z51" s="118">
        <f>SUMPRODUCT(-('Fluxo de Gastos Gerais'!$B$4:$B$1003=Analítico!$B51),-(Analítico!Z$1&gt;='Fluxo de Gastos Gerais'!$D$4:$D$1003),-(Analítico!Z$1&lt;='Fluxo de Gastos Gerais'!$E$4:$E$1003),-('Fluxo de Gastos Gerais'!$C$4:$C$1003))</f>
        <v>0</v>
      </c>
      <c r="AA51" s="113">
        <f t="shared" si="17"/>
        <v>0</v>
      </c>
      <c r="AB51" s="124">
        <f t="shared" ca="1" si="18"/>
        <v>0</v>
      </c>
      <c r="AL51" s="229"/>
      <c r="AM51" s="229"/>
    </row>
    <row r="52" spans="1:39" s="76" customFormat="1" ht="23.25" customHeight="1">
      <c r="A52" s="374" t="s">
        <v>14</v>
      </c>
      <c r="B52" s="375" t="s">
        <v>70</v>
      </c>
      <c r="C52" s="118">
        <f>SUMPRODUCT(-('Fluxo de Gastos Gerais'!$B$4:$B$1003=Analítico!$B52),-(Analítico!C$1&gt;='Fluxo de Gastos Gerais'!$D$4:$D$1003),-(Analítico!C$1&lt;='Fluxo de Gastos Gerais'!$E$4:$E$1003),-('Fluxo de Gastos Gerais'!$C$4:$C$1003))</f>
        <v>0</v>
      </c>
      <c r="D52" s="118">
        <f>SUMPRODUCT(-('Fluxo de Gastos Gerais'!$B$4:$B$1003=Analítico!$B52),-(Analítico!D$1&gt;='Fluxo de Gastos Gerais'!$D$4:$D$1003),-(Analítico!D$1&lt;='Fluxo de Gastos Gerais'!$E$4:$E$1003),-('Fluxo de Gastos Gerais'!$C$4:$C$1003))</f>
        <v>0</v>
      </c>
      <c r="E52" s="118">
        <f>SUMPRODUCT(-('Fluxo de Gastos Gerais'!$B$4:$B$1003=Analítico!$B52),-(Analítico!E$1&gt;='Fluxo de Gastos Gerais'!$D$4:$D$1003),-(Analítico!E$1&lt;='Fluxo de Gastos Gerais'!$E$4:$E$1003),-('Fluxo de Gastos Gerais'!$C$4:$C$1003))</f>
        <v>0</v>
      </c>
      <c r="F52" s="118">
        <f>SUMPRODUCT(-('Fluxo de Gastos Gerais'!$B$4:$B$1003=Analítico!$B52),-(Analítico!F$1&gt;='Fluxo de Gastos Gerais'!$D$4:$D$1003),-(Analítico!F$1&lt;='Fluxo de Gastos Gerais'!$E$4:$E$1003),-('Fluxo de Gastos Gerais'!$C$4:$C$1003))</f>
        <v>0</v>
      </c>
      <c r="G52" s="118">
        <f>SUMPRODUCT(-('Fluxo de Gastos Gerais'!$B$4:$B$1003=Analítico!$B52),-(Analítico!G$1&gt;='Fluxo de Gastos Gerais'!$D$4:$D$1003),-(Analítico!G$1&lt;='Fluxo de Gastos Gerais'!$E$4:$E$1003),-('Fluxo de Gastos Gerais'!$C$4:$C$1003))</f>
        <v>0</v>
      </c>
      <c r="H52" s="118">
        <f>SUMPRODUCT(-('Fluxo de Gastos Gerais'!$B$4:$B$1003=Analítico!$B52),-(Analítico!H$1&gt;='Fluxo de Gastos Gerais'!$D$4:$D$1003),-(Analítico!H$1&lt;='Fluxo de Gastos Gerais'!$E$4:$E$1003),-('Fluxo de Gastos Gerais'!$C$4:$C$1003))</f>
        <v>0</v>
      </c>
      <c r="I52" s="118">
        <f>SUMPRODUCT(-('Fluxo de Gastos Gerais'!$B$4:$B$1003=Analítico!$B52),-(Analítico!I$1&gt;='Fluxo de Gastos Gerais'!$D$4:$D$1003),-(Analítico!I$1&lt;='Fluxo de Gastos Gerais'!$E$4:$E$1003),-('Fluxo de Gastos Gerais'!$C$4:$C$1003))</f>
        <v>0</v>
      </c>
      <c r="J52" s="118">
        <f>SUMPRODUCT(-('Fluxo de Gastos Gerais'!$B$4:$B$1003=Analítico!$B52),-(Analítico!J$1&gt;='Fluxo de Gastos Gerais'!$D$4:$D$1003),-(Analítico!J$1&lt;='Fluxo de Gastos Gerais'!$E$4:$E$1003),-('Fluxo de Gastos Gerais'!$C$4:$C$1003))</f>
        <v>0</v>
      </c>
      <c r="K52" s="118">
        <f>SUMPRODUCT(-('Fluxo de Gastos Gerais'!$B$4:$B$1003=Analítico!$B52),-(Analítico!K$1&gt;='Fluxo de Gastos Gerais'!$D$4:$D$1003),-(Analítico!K$1&lt;='Fluxo de Gastos Gerais'!$E$4:$E$1003),-('Fluxo de Gastos Gerais'!$C$4:$C$1003))</f>
        <v>0</v>
      </c>
      <c r="L52" s="118">
        <f>SUMPRODUCT(-('Fluxo de Gastos Gerais'!$B$4:$B$1003=Analítico!$B52),-(Analítico!L$1&gt;='Fluxo de Gastos Gerais'!$D$4:$D$1003),-(Analítico!L$1&lt;='Fluxo de Gastos Gerais'!$E$4:$E$1003),-('Fluxo de Gastos Gerais'!$C$4:$C$1003))</f>
        <v>0</v>
      </c>
      <c r="M52" s="118">
        <f>SUMPRODUCT(-('Fluxo de Gastos Gerais'!$B$4:$B$1003=Analítico!$B52),-(Analítico!M$1&gt;='Fluxo de Gastos Gerais'!$D$4:$D$1003),-(Analítico!M$1&lt;='Fluxo de Gastos Gerais'!$E$4:$E$1003),-('Fluxo de Gastos Gerais'!$C$4:$C$1003))</f>
        <v>0</v>
      </c>
      <c r="N52" s="118">
        <f>SUMPRODUCT(-('Fluxo de Gastos Gerais'!$B$4:$B$1003=Analítico!$B52),-(Analítico!N$1&gt;='Fluxo de Gastos Gerais'!$D$4:$D$1003),-(Analítico!N$1&lt;='Fluxo de Gastos Gerais'!$E$4:$E$1003),-('Fluxo de Gastos Gerais'!$C$4:$C$1003))</f>
        <v>0</v>
      </c>
      <c r="O52" s="118">
        <f>SUMPRODUCT(-('Fluxo de Gastos Gerais'!$B$4:$B$1003=Analítico!$B52),-(Analítico!O$1&gt;='Fluxo de Gastos Gerais'!$D$4:$D$1003),-(Analítico!O$1&lt;='Fluxo de Gastos Gerais'!$E$4:$E$1003),-('Fluxo de Gastos Gerais'!$C$4:$C$1003))</f>
        <v>0</v>
      </c>
      <c r="P52" s="118">
        <f>SUMPRODUCT(-('Fluxo de Gastos Gerais'!$B$4:$B$1003=Analítico!$B52),-(Analítico!P$1&gt;='Fluxo de Gastos Gerais'!$D$4:$D$1003),-(Analítico!P$1&lt;='Fluxo de Gastos Gerais'!$E$4:$E$1003),-('Fluxo de Gastos Gerais'!$C$4:$C$1003))</f>
        <v>0</v>
      </c>
      <c r="Q52" s="118">
        <f>SUMPRODUCT(-('Fluxo de Gastos Gerais'!$B$4:$B$1003=Analítico!$B52),-(Analítico!Q$1&gt;='Fluxo de Gastos Gerais'!$D$4:$D$1003),-(Analítico!Q$1&lt;='Fluxo de Gastos Gerais'!$E$4:$E$1003),-('Fluxo de Gastos Gerais'!$C$4:$C$1003))</f>
        <v>0</v>
      </c>
      <c r="R52" s="118">
        <f>SUMPRODUCT(-('Fluxo de Gastos Gerais'!$B$4:$B$1003=Analítico!$B52),-(Analítico!R$1&gt;='Fluxo de Gastos Gerais'!$D$4:$D$1003),-(Analítico!R$1&lt;='Fluxo de Gastos Gerais'!$E$4:$E$1003),-('Fluxo de Gastos Gerais'!$C$4:$C$1003))</f>
        <v>0</v>
      </c>
      <c r="S52" s="118">
        <f>SUMPRODUCT(-('Fluxo de Gastos Gerais'!$B$4:$B$1003=Analítico!$B52),-(Analítico!S$1&gt;='Fluxo de Gastos Gerais'!$D$4:$D$1003),-(Analítico!S$1&lt;='Fluxo de Gastos Gerais'!$E$4:$E$1003),-('Fluxo de Gastos Gerais'!$C$4:$C$1003))</f>
        <v>0</v>
      </c>
      <c r="T52" s="118">
        <f>SUMPRODUCT(-('Fluxo de Gastos Gerais'!$B$4:$B$1003=Analítico!$B52),-(Analítico!T$1&gt;='Fluxo de Gastos Gerais'!$D$4:$D$1003),-(Analítico!T$1&lt;='Fluxo de Gastos Gerais'!$E$4:$E$1003),-('Fluxo de Gastos Gerais'!$C$4:$C$1003))</f>
        <v>0</v>
      </c>
      <c r="U52" s="118">
        <f>SUMPRODUCT(-('Fluxo de Gastos Gerais'!$B$4:$B$1003=Analítico!$B52),-(Analítico!U$1&gt;='Fluxo de Gastos Gerais'!$D$4:$D$1003),-(Analítico!U$1&lt;='Fluxo de Gastos Gerais'!$E$4:$E$1003),-('Fluxo de Gastos Gerais'!$C$4:$C$1003))</f>
        <v>0</v>
      </c>
      <c r="V52" s="118">
        <f>SUMPRODUCT(-('Fluxo de Gastos Gerais'!$B$4:$B$1003=Analítico!$B52),-(Analítico!V$1&gt;='Fluxo de Gastos Gerais'!$D$4:$D$1003),-(Analítico!V$1&lt;='Fluxo de Gastos Gerais'!$E$4:$E$1003),-('Fluxo de Gastos Gerais'!$C$4:$C$1003))</f>
        <v>0</v>
      </c>
      <c r="W52" s="118">
        <f>SUMPRODUCT(-('Fluxo de Gastos Gerais'!$B$4:$B$1003=Analítico!$B52),-(Analítico!W$1&gt;='Fluxo de Gastos Gerais'!$D$4:$D$1003),-(Analítico!W$1&lt;='Fluxo de Gastos Gerais'!$E$4:$E$1003),-('Fluxo de Gastos Gerais'!$C$4:$C$1003))</f>
        <v>0</v>
      </c>
      <c r="X52" s="118">
        <f>SUMPRODUCT(-('Fluxo de Gastos Gerais'!$B$4:$B$1003=Analítico!$B52),-(Analítico!X$1&gt;='Fluxo de Gastos Gerais'!$D$4:$D$1003),-(Analítico!X$1&lt;='Fluxo de Gastos Gerais'!$E$4:$E$1003),-('Fluxo de Gastos Gerais'!$C$4:$C$1003))</f>
        <v>0</v>
      </c>
      <c r="Y52" s="118">
        <f>SUMPRODUCT(-('Fluxo de Gastos Gerais'!$B$4:$B$1003=Analítico!$B52),-(Analítico!Y$1&gt;='Fluxo de Gastos Gerais'!$D$4:$D$1003),-(Analítico!Y$1&lt;='Fluxo de Gastos Gerais'!$E$4:$E$1003),-('Fluxo de Gastos Gerais'!$C$4:$C$1003))</f>
        <v>0</v>
      </c>
      <c r="Z52" s="118">
        <f>SUMPRODUCT(-('Fluxo de Gastos Gerais'!$B$4:$B$1003=Analítico!$B52),-(Analítico!Z$1&gt;='Fluxo de Gastos Gerais'!$D$4:$D$1003),-(Analítico!Z$1&lt;='Fluxo de Gastos Gerais'!$E$4:$E$1003),-('Fluxo de Gastos Gerais'!$C$4:$C$1003))</f>
        <v>0</v>
      </c>
      <c r="AA52" s="113">
        <f t="shared" si="17"/>
        <v>0</v>
      </c>
      <c r="AB52" s="124">
        <f t="shared" ca="1" si="18"/>
        <v>0</v>
      </c>
      <c r="AL52" s="229"/>
      <c r="AM52" s="229"/>
    </row>
    <row r="53" spans="1:39" s="76" customFormat="1" ht="23.25" customHeight="1">
      <c r="A53" s="374" t="s">
        <v>106</v>
      </c>
      <c r="B53" s="375" t="s">
        <v>71</v>
      </c>
      <c r="C53" s="118">
        <f>SUMPRODUCT(-('Fluxo de Gastos Gerais'!$B$4:$B$1003=Analítico!$B53),-(Analítico!C$1&gt;='Fluxo de Gastos Gerais'!$D$4:$D$1003),-(Analítico!C$1&lt;='Fluxo de Gastos Gerais'!$E$4:$E$1003),-('Fluxo de Gastos Gerais'!$C$4:$C$1003))</f>
        <v>0</v>
      </c>
      <c r="D53" s="118">
        <f>SUMPRODUCT(-('Fluxo de Gastos Gerais'!$B$4:$B$1003=Analítico!$B53),-(Analítico!D$1&gt;='Fluxo de Gastos Gerais'!$D$4:$D$1003),-(Analítico!D$1&lt;='Fluxo de Gastos Gerais'!$E$4:$E$1003),-('Fluxo de Gastos Gerais'!$C$4:$C$1003))</f>
        <v>0</v>
      </c>
      <c r="E53" s="118">
        <f>SUMPRODUCT(-('Fluxo de Gastos Gerais'!$B$4:$B$1003=Analítico!$B53),-(Analítico!E$1&gt;='Fluxo de Gastos Gerais'!$D$4:$D$1003),-(Analítico!E$1&lt;='Fluxo de Gastos Gerais'!$E$4:$E$1003),-('Fluxo de Gastos Gerais'!$C$4:$C$1003))</f>
        <v>0</v>
      </c>
      <c r="F53" s="118">
        <f>SUMPRODUCT(-('Fluxo de Gastos Gerais'!$B$4:$B$1003=Analítico!$B53),-(Analítico!F$1&gt;='Fluxo de Gastos Gerais'!$D$4:$D$1003),-(Analítico!F$1&lt;='Fluxo de Gastos Gerais'!$E$4:$E$1003),-('Fluxo de Gastos Gerais'!$C$4:$C$1003))</f>
        <v>0</v>
      </c>
      <c r="G53" s="118">
        <f>SUMPRODUCT(-('Fluxo de Gastos Gerais'!$B$4:$B$1003=Analítico!$B53),-(Analítico!G$1&gt;='Fluxo de Gastos Gerais'!$D$4:$D$1003),-(Analítico!G$1&lt;='Fluxo de Gastos Gerais'!$E$4:$E$1003),-('Fluxo de Gastos Gerais'!$C$4:$C$1003))</f>
        <v>0</v>
      </c>
      <c r="H53" s="118">
        <f>SUMPRODUCT(-('Fluxo de Gastos Gerais'!$B$4:$B$1003=Analítico!$B53),-(Analítico!H$1&gt;='Fluxo de Gastos Gerais'!$D$4:$D$1003),-(Analítico!H$1&lt;='Fluxo de Gastos Gerais'!$E$4:$E$1003),-('Fluxo de Gastos Gerais'!$C$4:$C$1003))</f>
        <v>0</v>
      </c>
      <c r="I53" s="118">
        <f>SUMPRODUCT(-('Fluxo de Gastos Gerais'!$B$4:$B$1003=Analítico!$B53),-(Analítico!I$1&gt;='Fluxo de Gastos Gerais'!$D$4:$D$1003),-(Analítico!I$1&lt;='Fluxo de Gastos Gerais'!$E$4:$E$1003),-('Fluxo de Gastos Gerais'!$C$4:$C$1003))</f>
        <v>0</v>
      </c>
      <c r="J53" s="118">
        <f>SUMPRODUCT(-('Fluxo de Gastos Gerais'!$B$4:$B$1003=Analítico!$B53),-(Analítico!J$1&gt;='Fluxo de Gastos Gerais'!$D$4:$D$1003),-(Analítico!J$1&lt;='Fluxo de Gastos Gerais'!$E$4:$E$1003),-('Fluxo de Gastos Gerais'!$C$4:$C$1003))</f>
        <v>0</v>
      </c>
      <c r="K53" s="118">
        <f>SUMPRODUCT(-('Fluxo de Gastos Gerais'!$B$4:$B$1003=Analítico!$B53),-(Analítico!K$1&gt;='Fluxo de Gastos Gerais'!$D$4:$D$1003),-(Analítico!K$1&lt;='Fluxo de Gastos Gerais'!$E$4:$E$1003),-('Fluxo de Gastos Gerais'!$C$4:$C$1003))</f>
        <v>0</v>
      </c>
      <c r="L53" s="118">
        <f>SUMPRODUCT(-('Fluxo de Gastos Gerais'!$B$4:$B$1003=Analítico!$B53),-(Analítico!L$1&gt;='Fluxo de Gastos Gerais'!$D$4:$D$1003),-(Analítico!L$1&lt;='Fluxo de Gastos Gerais'!$E$4:$E$1003),-('Fluxo de Gastos Gerais'!$C$4:$C$1003))</f>
        <v>0</v>
      </c>
      <c r="M53" s="118">
        <f>SUMPRODUCT(-('Fluxo de Gastos Gerais'!$B$4:$B$1003=Analítico!$B53),-(Analítico!M$1&gt;='Fluxo de Gastos Gerais'!$D$4:$D$1003),-(Analítico!M$1&lt;='Fluxo de Gastos Gerais'!$E$4:$E$1003),-('Fluxo de Gastos Gerais'!$C$4:$C$1003))</f>
        <v>0</v>
      </c>
      <c r="N53" s="118">
        <f>SUMPRODUCT(-('Fluxo de Gastos Gerais'!$B$4:$B$1003=Analítico!$B53),-(Analítico!N$1&gt;='Fluxo de Gastos Gerais'!$D$4:$D$1003),-(Analítico!N$1&lt;='Fluxo de Gastos Gerais'!$E$4:$E$1003),-('Fluxo de Gastos Gerais'!$C$4:$C$1003))</f>
        <v>0</v>
      </c>
      <c r="O53" s="118">
        <f>SUMPRODUCT(-('Fluxo de Gastos Gerais'!$B$4:$B$1003=Analítico!$B53),-(Analítico!O$1&gt;='Fluxo de Gastos Gerais'!$D$4:$D$1003),-(Analítico!O$1&lt;='Fluxo de Gastos Gerais'!$E$4:$E$1003),-('Fluxo de Gastos Gerais'!$C$4:$C$1003))</f>
        <v>0</v>
      </c>
      <c r="P53" s="118">
        <f>SUMPRODUCT(-('Fluxo de Gastos Gerais'!$B$4:$B$1003=Analítico!$B53),-(Analítico!P$1&gt;='Fluxo de Gastos Gerais'!$D$4:$D$1003),-(Analítico!P$1&lt;='Fluxo de Gastos Gerais'!$E$4:$E$1003),-('Fluxo de Gastos Gerais'!$C$4:$C$1003))</f>
        <v>0</v>
      </c>
      <c r="Q53" s="118">
        <f>SUMPRODUCT(-('Fluxo de Gastos Gerais'!$B$4:$B$1003=Analítico!$B53),-(Analítico!Q$1&gt;='Fluxo de Gastos Gerais'!$D$4:$D$1003),-(Analítico!Q$1&lt;='Fluxo de Gastos Gerais'!$E$4:$E$1003),-('Fluxo de Gastos Gerais'!$C$4:$C$1003))</f>
        <v>0</v>
      </c>
      <c r="R53" s="118">
        <f>SUMPRODUCT(-('Fluxo de Gastos Gerais'!$B$4:$B$1003=Analítico!$B53),-(Analítico!R$1&gt;='Fluxo de Gastos Gerais'!$D$4:$D$1003),-(Analítico!R$1&lt;='Fluxo de Gastos Gerais'!$E$4:$E$1003),-('Fluxo de Gastos Gerais'!$C$4:$C$1003))</f>
        <v>0</v>
      </c>
      <c r="S53" s="118">
        <f>SUMPRODUCT(-('Fluxo de Gastos Gerais'!$B$4:$B$1003=Analítico!$B53),-(Analítico!S$1&gt;='Fluxo de Gastos Gerais'!$D$4:$D$1003),-(Analítico!S$1&lt;='Fluxo de Gastos Gerais'!$E$4:$E$1003),-('Fluxo de Gastos Gerais'!$C$4:$C$1003))</f>
        <v>0</v>
      </c>
      <c r="T53" s="118">
        <f>SUMPRODUCT(-('Fluxo de Gastos Gerais'!$B$4:$B$1003=Analítico!$B53),-(Analítico!T$1&gt;='Fluxo de Gastos Gerais'!$D$4:$D$1003),-(Analítico!T$1&lt;='Fluxo de Gastos Gerais'!$E$4:$E$1003),-('Fluxo de Gastos Gerais'!$C$4:$C$1003))</f>
        <v>0</v>
      </c>
      <c r="U53" s="118">
        <f>SUMPRODUCT(-('Fluxo de Gastos Gerais'!$B$4:$B$1003=Analítico!$B53),-(Analítico!U$1&gt;='Fluxo de Gastos Gerais'!$D$4:$D$1003),-(Analítico!U$1&lt;='Fluxo de Gastos Gerais'!$E$4:$E$1003),-('Fluxo de Gastos Gerais'!$C$4:$C$1003))</f>
        <v>0</v>
      </c>
      <c r="V53" s="118">
        <f>SUMPRODUCT(-('Fluxo de Gastos Gerais'!$B$4:$B$1003=Analítico!$B53),-(Analítico!V$1&gt;='Fluxo de Gastos Gerais'!$D$4:$D$1003),-(Analítico!V$1&lt;='Fluxo de Gastos Gerais'!$E$4:$E$1003),-('Fluxo de Gastos Gerais'!$C$4:$C$1003))</f>
        <v>0</v>
      </c>
      <c r="W53" s="118">
        <f>SUMPRODUCT(-('Fluxo de Gastos Gerais'!$B$4:$B$1003=Analítico!$B53),-(Analítico!W$1&gt;='Fluxo de Gastos Gerais'!$D$4:$D$1003),-(Analítico!W$1&lt;='Fluxo de Gastos Gerais'!$E$4:$E$1003),-('Fluxo de Gastos Gerais'!$C$4:$C$1003))</f>
        <v>0</v>
      </c>
      <c r="X53" s="118">
        <f>SUMPRODUCT(-('Fluxo de Gastos Gerais'!$B$4:$B$1003=Analítico!$B53),-(Analítico!X$1&gt;='Fluxo de Gastos Gerais'!$D$4:$D$1003),-(Analítico!X$1&lt;='Fluxo de Gastos Gerais'!$E$4:$E$1003),-('Fluxo de Gastos Gerais'!$C$4:$C$1003))</f>
        <v>0</v>
      </c>
      <c r="Y53" s="118">
        <f>SUMPRODUCT(-('Fluxo de Gastos Gerais'!$B$4:$B$1003=Analítico!$B53),-(Analítico!Y$1&gt;='Fluxo de Gastos Gerais'!$D$4:$D$1003),-(Analítico!Y$1&lt;='Fluxo de Gastos Gerais'!$E$4:$E$1003),-('Fluxo de Gastos Gerais'!$C$4:$C$1003))</f>
        <v>0</v>
      </c>
      <c r="Z53" s="118">
        <f>SUMPRODUCT(-('Fluxo de Gastos Gerais'!$B$4:$B$1003=Analítico!$B53),-(Analítico!Z$1&gt;='Fluxo de Gastos Gerais'!$D$4:$D$1003),-(Analítico!Z$1&lt;='Fluxo de Gastos Gerais'!$E$4:$E$1003),-('Fluxo de Gastos Gerais'!$C$4:$C$1003))</f>
        <v>0</v>
      </c>
      <c r="AA53" s="113">
        <f t="shared" si="17"/>
        <v>0</v>
      </c>
      <c r="AB53" s="124">
        <f t="shared" ca="1" si="18"/>
        <v>0</v>
      </c>
      <c r="AL53" s="229"/>
      <c r="AM53" s="229"/>
    </row>
    <row r="54" spans="1:39" s="76" customFormat="1" ht="23.25" customHeight="1">
      <c r="A54" s="374" t="s">
        <v>107</v>
      </c>
      <c r="B54" s="375" t="s">
        <v>168</v>
      </c>
      <c r="C54" s="118">
        <f>SUMPRODUCT(-('Fluxo de Gastos Gerais'!$B$4:$B$1003=Analítico!$B54),-(Analítico!C$1&gt;='Fluxo de Gastos Gerais'!$D$4:$D$1003),-(Analítico!C$1&lt;='Fluxo de Gastos Gerais'!$E$4:$E$1003),-('Fluxo de Gastos Gerais'!$C$4:$C$1003))</f>
        <v>0</v>
      </c>
      <c r="D54" s="118">
        <f>SUMPRODUCT(-('Fluxo de Gastos Gerais'!$B$4:$B$1003=Analítico!$B54),-(Analítico!D$1&gt;='Fluxo de Gastos Gerais'!$D$4:$D$1003),-(Analítico!D$1&lt;='Fluxo de Gastos Gerais'!$E$4:$E$1003),-('Fluxo de Gastos Gerais'!$C$4:$C$1003))</f>
        <v>0</v>
      </c>
      <c r="E54" s="118">
        <f>SUMPRODUCT(-('Fluxo de Gastos Gerais'!$B$4:$B$1003=Analítico!$B54),-(Analítico!E$1&gt;='Fluxo de Gastos Gerais'!$D$4:$D$1003),-(Analítico!E$1&lt;='Fluxo de Gastos Gerais'!$E$4:$E$1003),-('Fluxo de Gastos Gerais'!$C$4:$C$1003))</f>
        <v>0</v>
      </c>
      <c r="F54" s="118">
        <f>SUMPRODUCT(-('Fluxo de Gastos Gerais'!$B$4:$B$1003=Analítico!$B54),-(Analítico!F$1&gt;='Fluxo de Gastos Gerais'!$D$4:$D$1003),-(Analítico!F$1&lt;='Fluxo de Gastos Gerais'!$E$4:$E$1003),-('Fluxo de Gastos Gerais'!$C$4:$C$1003))</f>
        <v>0</v>
      </c>
      <c r="G54" s="118">
        <f>SUMPRODUCT(-('Fluxo de Gastos Gerais'!$B$4:$B$1003=Analítico!$B54),-(Analítico!G$1&gt;='Fluxo de Gastos Gerais'!$D$4:$D$1003),-(Analítico!G$1&lt;='Fluxo de Gastos Gerais'!$E$4:$E$1003),-('Fluxo de Gastos Gerais'!$C$4:$C$1003))</f>
        <v>0</v>
      </c>
      <c r="H54" s="118">
        <f>SUMPRODUCT(-('Fluxo de Gastos Gerais'!$B$4:$B$1003=Analítico!$B54),-(Analítico!H$1&gt;='Fluxo de Gastos Gerais'!$D$4:$D$1003),-(Analítico!H$1&lt;='Fluxo de Gastos Gerais'!$E$4:$E$1003),-('Fluxo de Gastos Gerais'!$C$4:$C$1003))</f>
        <v>0</v>
      </c>
      <c r="I54" s="118">
        <f>SUMPRODUCT(-('Fluxo de Gastos Gerais'!$B$4:$B$1003=Analítico!$B54),-(Analítico!I$1&gt;='Fluxo de Gastos Gerais'!$D$4:$D$1003),-(Analítico!I$1&lt;='Fluxo de Gastos Gerais'!$E$4:$E$1003),-('Fluxo de Gastos Gerais'!$C$4:$C$1003))</f>
        <v>0</v>
      </c>
      <c r="J54" s="118">
        <f>SUMPRODUCT(-('Fluxo de Gastos Gerais'!$B$4:$B$1003=Analítico!$B54),-(Analítico!J$1&gt;='Fluxo de Gastos Gerais'!$D$4:$D$1003),-(Analítico!J$1&lt;='Fluxo de Gastos Gerais'!$E$4:$E$1003),-('Fluxo de Gastos Gerais'!$C$4:$C$1003))</f>
        <v>0</v>
      </c>
      <c r="K54" s="118">
        <f>SUMPRODUCT(-('Fluxo de Gastos Gerais'!$B$4:$B$1003=Analítico!$B54),-(Analítico!K$1&gt;='Fluxo de Gastos Gerais'!$D$4:$D$1003),-(Analítico!K$1&lt;='Fluxo de Gastos Gerais'!$E$4:$E$1003),-('Fluxo de Gastos Gerais'!$C$4:$C$1003))</f>
        <v>0</v>
      </c>
      <c r="L54" s="118">
        <f>SUMPRODUCT(-('Fluxo de Gastos Gerais'!$B$4:$B$1003=Analítico!$B54),-(Analítico!L$1&gt;='Fluxo de Gastos Gerais'!$D$4:$D$1003),-(Analítico!L$1&lt;='Fluxo de Gastos Gerais'!$E$4:$E$1003),-('Fluxo de Gastos Gerais'!$C$4:$C$1003))</f>
        <v>0</v>
      </c>
      <c r="M54" s="118">
        <f>SUMPRODUCT(-('Fluxo de Gastos Gerais'!$B$4:$B$1003=Analítico!$B54),-(Analítico!M$1&gt;='Fluxo de Gastos Gerais'!$D$4:$D$1003),-(Analítico!M$1&lt;='Fluxo de Gastos Gerais'!$E$4:$E$1003),-('Fluxo de Gastos Gerais'!$C$4:$C$1003))</f>
        <v>0</v>
      </c>
      <c r="N54" s="118">
        <f>SUMPRODUCT(-('Fluxo de Gastos Gerais'!$B$4:$B$1003=Analítico!$B54),-(Analítico!N$1&gt;='Fluxo de Gastos Gerais'!$D$4:$D$1003),-(Analítico!N$1&lt;='Fluxo de Gastos Gerais'!$E$4:$E$1003),-('Fluxo de Gastos Gerais'!$C$4:$C$1003))</f>
        <v>0</v>
      </c>
      <c r="O54" s="118">
        <f>SUMPRODUCT(-('Fluxo de Gastos Gerais'!$B$4:$B$1003=Analítico!$B54),-(Analítico!O$1&gt;='Fluxo de Gastos Gerais'!$D$4:$D$1003),-(Analítico!O$1&lt;='Fluxo de Gastos Gerais'!$E$4:$E$1003),-('Fluxo de Gastos Gerais'!$C$4:$C$1003))</f>
        <v>0</v>
      </c>
      <c r="P54" s="118">
        <f>SUMPRODUCT(-('Fluxo de Gastos Gerais'!$B$4:$B$1003=Analítico!$B54),-(Analítico!P$1&gt;='Fluxo de Gastos Gerais'!$D$4:$D$1003),-(Analítico!P$1&lt;='Fluxo de Gastos Gerais'!$E$4:$E$1003),-('Fluxo de Gastos Gerais'!$C$4:$C$1003))</f>
        <v>0</v>
      </c>
      <c r="Q54" s="118">
        <f>SUMPRODUCT(-('Fluxo de Gastos Gerais'!$B$4:$B$1003=Analítico!$B54),-(Analítico!Q$1&gt;='Fluxo de Gastos Gerais'!$D$4:$D$1003),-(Analítico!Q$1&lt;='Fluxo de Gastos Gerais'!$E$4:$E$1003),-('Fluxo de Gastos Gerais'!$C$4:$C$1003))</f>
        <v>0</v>
      </c>
      <c r="R54" s="118">
        <f>SUMPRODUCT(-('Fluxo de Gastos Gerais'!$B$4:$B$1003=Analítico!$B54),-(Analítico!R$1&gt;='Fluxo de Gastos Gerais'!$D$4:$D$1003),-(Analítico!R$1&lt;='Fluxo de Gastos Gerais'!$E$4:$E$1003),-('Fluxo de Gastos Gerais'!$C$4:$C$1003))</f>
        <v>0</v>
      </c>
      <c r="S54" s="118">
        <f>SUMPRODUCT(-('Fluxo de Gastos Gerais'!$B$4:$B$1003=Analítico!$B54),-(Analítico!S$1&gt;='Fluxo de Gastos Gerais'!$D$4:$D$1003),-(Analítico!S$1&lt;='Fluxo de Gastos Gerais'!$E$4:$E$1003),-('Fluxo de Gastos Gerais'!$C$4:$C$1003))</f>
        <v>0</v>
      </c>
      <c r="T54" s="118">
        <f>SUMPRODUCT(-('Fluxo de Gastos Gerais'!$B$4:$B$1003=Analítico!$B54),-(Analítico!T$1&gt;='Fluxo de Gastos Gerais'!$D$4:$D$1003),-(Analítico!T$1&lt;='Fluxo de Gastos Gerais'!$E$4:$E$1003),-('Fluxo de Gastos Gerais'!$C$4:$C$1003))</f>
        <v>0</v>
      </c>
      <c r="U54" s="118">
        <f>SUMPRODUCT(-('Fluxo de Gastos Gerais'!$B$4:$B$1003=Analítico!$B54),-(Analítico!U$1&gt;='Fluxo de Gastos Gerais'!$D$4:$D$1003),-(Analítico!U$1&lt;='Fluxo de Gastos Gerais'!$E$4:$E$1003),-('Fluxo de Gastos Gerais'!$C$4:$C$1003))</f>
        <v>0</v>
      </c>
      <c r="V54" s="118">
        <f>SUMPRODUCT(-('Fluxo de Gastos Gerais'!$B$4:$B$1003=Analítico!$B54),-(Analítico!V$1&gt;='Fluxo de Gastos Gerais'!$D$4:$D$1003),-(Analítico!V$1&lt;='Fluxo de Gastos Gerais'!$E$4:$E$1003),-('Fluxo de Gastos Gerais'!$C$4:$C$1003))</f>
        <v>0</v>
      </c>
      <c r="W54" s="118">
        <f>SUMPRODUCT(-('Fluxo de Gastos Gerais'!$B$4:$B$1003=Analítico!$B54),-(Analítico!W$1&gt;='Fluxo de Gastos Gerais'!$D$4:$D$1003),-(Analítico!W$1&lt;='Fluxo de Gastos Gerais'!$E$4:$E$1003),-('Fluxo de Gastos Gerais'!$C$4:$C$1003))</f>
        <v>0</v>
      </c>
      <c r="X54" s="118">
        <f>SUMPRODUCT(-('Fluxo de Gastos Gerais'!$B$4:$B$1003=Analítico!$B54),-(Analítico!X$1&gt;='Fluxo de Gastos Gerais'!$D$4:$D$1003),-(Analítico!X$1&lt;='Fluxo de Gastos Gerais'!$E$4:$E$1003),-('Fluxo de Gastos Gerais'!$C$4:$C$1003))</f>
        <v>0</v>
      </c>
      <c r="Y54" s="118">
        <f>SUMPRODUCT(-('Fluxo de Gastos Gerais'!$B$4:$B$1003=Analítico!$B54),-(Analítico!Y$1&gt;='Fluxo de Gastos Gerais'!$D$4:$D$1003),-(Analítico!Y$1&lt;='Fluxo de Gastos Gerais'!$E$4:$E$1003),-('Fluxo de Gastos Gerais'!$C$4:$C$1003))</f>
        <v>0</v>
      </c>
      <c r="Z54" s="118">
        <f>SUMPRODUCT(-('Fluxo de Gastos Gerais'!$B$4:$B$1003=Analítico!$B54),-(Analítico!Z$1&gt;='Fluxo de Gastos Gerais'!$D$4:$D$1003),-(Analítico!Z$1&lt;='Fluxo de Gastos Gerais'!$E$4:$E$1003),-('Fluxo de Gastos Gerais'!$C$4:$C$1003))</f>
        <v>0</v>
      </c>
      <c r="AA54" s="113">
        <f t="shared" si="17"/>
        <v>0</v>
      </c>
      <c r="AB54" s="124">
        <f t="shared" ca="1" si="18"/>
        <v>0</v>
      </c>
      <c r="AL54" s="229"/>
      <c r="AM54" s="229"/>
    </row>
    <row r="55" spans="1:39" s="76" customFormat="1" ht="23.25" customHeight="1">
      <c r="A55" s="374" t="s">
        <v>108</v>
      </c>
      <c r="B55" s="375" t="s">
        <v>169</v>
      </c>
      <c r="C55" s="118">
        <f>SUMPRODUCT(-('Fluxo de Gastos Gerais'!$B$4:$B$1003=Analítico!$B55),-(Analítico!C$1&gt;='Fluxo de Gastos Gerais'!$D$4:$D$1003),-(Analítico!C$1&lt;='Fluxo de Gastos Gerais'!$E$4:$E$1003),-('Fluxo de Gastos Gerais'!$C$4:$C$1003))</f>
        <v>0</v>
      </c>
      <c r="D55" s="118">
        <f>SUMPRODUCT(-('Fluxo de Gastos Gerais'!$B$4:$B$1003=Analítico!$B55),-(Analítico!D$1&gt;='Fluxo de Gastos Gerais'!$D$4:$D$1003),-(Analítico!D$1&lt;='Fluxo de Gastos Gerais'!$E$4:$E$1003),-('Fluxo de Gastos Gerais'!$C$4:$C$1003))</f>
        <v>0</v>
      </c>
      <c r="E55" s="118">
        <f>SUMPRODUCT(-('Fluxo de Gastos Gerais'!$B$4:$B$1003=Analítico!$B55),-(Analítico!E$1&gt;='Fluxo de Gastos Gerais'!$D$4:$D$1003),-(Analítico!E$1&lt;='Fluxo de Gastos Gerais'!$E$4:$E$1003),-('Fluxo de Gastos Gerais'!$C$4:$C$1003))</f>
        <v>0</v>
      </c>
      <c r="F55" s="118">
        <f>SUMPRODUCT(-('Fluxo de Gastos Gerais'!$B$4:$B$1003=Analítico!$B55),-(Analítico!F$1&gt;='Fluxo de Gastos Gerais'!$D$4:$D$1003),-(Analítico!F$1&lt;='Fluxo de Gastos Gerais'!$E$4:$E$1003),-('Fluxo de Gastos Gerais'!$C$4:$C$1003))</f>
        <v>0</v>
      </c>
      <c r="G55" s="118">
        <f>SUMPRODUCT(-('Fluxo de Gastos Gerais'!$B$4:$B$1003=Analítico!$B55),-(Analítico!G$1&gt;='Fluxo de Gastos Gerais'!$D$4:$D$1003),-(Analítico!G$1&lt;='Fluxo de Gastos Gerais'!$E$4:$E$1003),-('Fluxo de Gastos Gerais'!$C$4:$C$1003))</f>
        <v>0</v>
      </c>
      <c r="H55" s="118">
        <f>SUMPRODUCT(-('Fluxo de Gastos Gerais'!$B$4:$B$1003=Analítico!$B55),-(Analítico!H$1&gt;='Fluxo de Gastos Gerais'!$D$4:$D$1003),-(Analítico!H$1&lt;='Fluxo de Gastos Gerais'!$E$4:$E$1003),-('Fluxo de Gastos Gerais'!$C$4:$C$1003))</f>
        <v>0</v>
      </c>
      <c r="I55" s="118">
        <f>SUMPRODUCT(-('Fluxo de Gastos Gerais'!$B$4:$B$1003=Analítico!$B55),-(Analítico!I$1&gt;='Fluxo de Gastos Gerais'!$D$4:$D$1003),-(Analítico!I$1&lt;='Fluxo de Gastos Gerais'!$E$4:$E$1003),-('Fluxo de Gastos Gerais'!$C$4:$C$1003))</f>
        <v>0</v>
      </c>
      <c r="J55" s="118">
        <f>SUMPRODUCT(-('Fluxo de Gastos Gerais'!$B$4:$B$1003=Analítico!$B55),-(Analítico!J$1&gt;='Fluxo de Gastos Gerais'!$D$4:$D$1003),-(Analítico!J$1&lt;='Fluxo de Gastos Gerais'!$E$4:$E$1003),-('Fluxo de Gastos Gerais'!$C$4:$C$1003))</f>
        <v>0</v>
      </c>
      <c r="K55" s="118">
        <f>SUMPRODUCT(-('Fluxo de Gastos Gerais'!$B$4:$B$1003=Analítico!$B55),-(Analítico!K$1&gt;='Fluxo de Gastos Gerais'!$D$4:$D$1003),-(Analítico!K$1&lt;='Fluxo de Gastos Gerais'!$E$4:$E$1003),-('Fluxo de Gastos Gerais'!$C$4:$C$1003))</f>
        <v>0</v>
      </c>
      <c r="L55" s="118">
        <f>SUMPRODUCT(-('Fluxo de Gastos Gerais'!$B$4:$B$1003=Analítico!$B55),-(Analítico!L$1&gt;='Fluxo de Gastos Gerais'!$D$4:$D$1003),-(Analítico!L$1&lt;='Fluxo de Gastos Gerais'!$E$4:$E$1003),-('Fluxo de Gastos Gerais'!$C$4:$C$1003))</f>
        <v>0</v>
      </c>
      <c r="M55" s="118">
        <f>SUMPRODUCT(-('Fluxo de Gastos Gerais'!$B$4:$B$1003=Analítico!$B55),-(Analítico!M$1&gt;='Fluxo de Gastos Gerais'!$D$4:$D$1003),-(Analítico!M$1&lt;='Fluxo de Gastos Gerais'!$E$4:$E$1003),-('Fluxo de Gastos Gerais'!$C$4:$C$1003))</f>
        <v>0</v>
      </c>
      <c r="N55" s="118">
        <f>SUMPRODUCT(-('Fluxo de Gastos Gerais'!$B$4:$B$1003=Analítico!$B55),-(Analítico!N$1&gt;='Fluxo de Gastos Gerais'!$D$4:$D$1003),-(Analítico!N$1&lt;='Fluxo de Gastos Gerais'!$E$4:$E$1003),-('Fluxo de Gastos Gerais'!$C$4:$C$1003))</f>
        <v>0</v>
      </c>
      <c r="O55" s="118">
        <f>SUMPRODUCT(-('Fluxo de Gastos Gerais'!$B$4:$B$1003=Analítico!$B55),-(Analítico!O$1&gt;='Fluxo de Gastos Gerais'!$D$4:$D$1003),-(Analítico!O$1&lt;='Fluxo de Gastos Gerais'!$E$4:$E$1003),-('Fluxo de Gastos Gerais'!$C$4:$C$1003))</f>
        <v>0</v>
      </c>
      <c r="P55" s="118">
        <f>SUMPRODUCT(-('Fluxo de Gastos Gerais'!$B$4:$B$1003=Analítico!$B55),-(Analítico!P$1&gt;='Fluxo de Gastos Gerais'!$D$4:$D$1003),-(Analítico!P$1&lt;='Fluxo de Gastos Gerais'!$E$4:$E$1003),-('Fluxo de Gastos Gerais'!$C$4:$C$1003))</f>
        <v>0</v>
      </c>
      <c r="Q55" s="118">
        <f>SUMPRODUCT(-('Fluxo de Gastos Gerais'!$B$4:$B$1003=Analítico!$B55),-(Analítico!Q$1&gt;='Fluxo de Gastos Gerais'!$D$4:$D$1003),-(Analítico!Q$1&lt;='Fluxo de Gastos Gerais'!$E$4:$E$1003),-('Fluxo de Gastos Gerais'!$C$4:$C$1003))</f>
        <v>0</v>
      </c>
      <c r="R55" s="118">
        <f>SUMPRODUCT(-('Fluxo de Gastos Gerais'!$B$4:$B$1003=Analítico!$B55),-(Analítico!R$1&gt;='Fluxo de Gastos Gerais'!$D$4:$D$1003),-(Analítico!R$1&lt;='Fluxo de Gastos Gerais'!$E$4:$E$1003),-('Fluxo de Gastos Gerais'!$C$4:$C$1003))</f>
        <v>0</v>
      </c>
      <c r="S55" s="118">
        <f>SUMPRODUCT(-('Fluxo de Gastos Gerais'!$B$4:$B$1003=Analítico!$B55),-(Analítico!S$1&gt;='Fluxo de Gastos Gerais'!$D$4:$D$1003),-(Analítico!S$1&lt;='Fluxo de Gastos Gerais'!$E$4:$E$1003),-('Fluxo de Gastos Gerais'!$C$4:$C$1003))</f>
        <v>0</v>
      </c>
      <c r="T55" s="118">
        <f>SUMPRODUCT(-('Fluxo de Gastos Gerais'!$B$4:$B$1003=Analítico!$B55),-(Analítico!T$1&gt;='Fluxo de Gastos Gerais'!$D$4:$D$1003),-(Analítico!T$1&lt;='Fluxo de Gastos Gerais'!$E$4:$E$1003),-('Fluxo de Gastos Gerais'!$C$4:$C$1003))</f>
        <v>0</v>
      </c>
      <c r="U55" s="118">
        <f>SUMPRODUCT(-('Fluxo de Gastos Gerais'!$B$4:$B$1003=Analítico!$B55),-(Analítico!U$1&gt;='Fluxo de Gastos Gerais'!$D$4:$D$1003),-(Analítico!U$1&lt;='Fluxo de Gastos Gerais'!$E$4:$E$1003),-('Fluxo de Gastos Gerais'!$C$4:$C$1003))</f>
        <v>0</v>
      </c>
      <c r="V55" s="118">
        <f>SUMPRODUCT(-('Fluxo de Gastos Gerais'!$B$4:$B$1003=Analítico!$B55),-(Analítico!V$1&gt;='Fluxo de Gastos Gerais'!$D$4:$D$1003),-(Analítico!V$1&lt;='Fluxo de Gastos Gerais'!$E$4:$E$1003),-('Fluxo de Gastos Gerais'!$C$4:$C$1003))</f>
        <v>0</v>
      </c>
      <c r="W55" s="118">
        <f>SUMPRODUCT(-('Fluxo de Gastos Gerais'!$B$4:$B$1003=Analítico!$B55),-(Analítico!W$1&gt;='Fluxo de Gastos Gerais'!$D$4:$D$1003),-(Analítico!W$1&lt;='Fluxo de Gastos Gerais'!$E$4:$E$1003),-('Fluxo de Gastos Gerais'!$C$4:$C$1003))</f>
        <v>0</v>
      </c>
      <c r="X55" s="118">
        <f>SUMPRODUCT(-('Fluxo de Gastos Gerais'!$B$4:$B$1003=Analítico!$B55),-(Analítico!X$1&gt;='Fluxo de Gastos Gerais'!$D$4:$D$1003),-(Analítico!X$1&lt;='Fluxo de Gastos Gerais'!$E$4:$E$1003),-('Fluxo de Gastos Gerais'!$C$4:$C$1003))</f>
        <v>0</v>
      </c>
      <c r="Y55" s="118">
        <f>SUMPRODUCT(-('Fluxo de Gastos Gerais'!$B$4:$B$1003=Analítico!$B55),-(Analítico!Y$1&gt;='Fluxo de Gastos Gerais'!$D$4:$D$1003),-(Analítico!Y$1&lt;='Fluxo de Gastos Gerais'!$E$4:$E$1003),-('Fluxo de Gastos Gerais'!$C$4:$C$1003))</f>
        <v>0</v>
      </c>
      <c r="Z55" s="118">
        <f>SUMPRODUCT(-('Fluxo de Gastos Gerais'!$B$4:$B$1003=Analítico!$B55),-(Analítico!Z$1&gt;='Fluxo de Gastos Gerais'!$D$4:$D$1003),-(Analítico!Z$1&lt;='Fluxo de Gastos Gerais'!$E$4:$E$1003),-('Fluxo de Gastos Gerais'!$C$4:$C$1003))</f>
        <v>0</v>
      </c>
      <c r="AA55" s="113">
        <f t="shared" si="17"/>
        <v>0</v>
      </c>
      <c r="AB55" s="124">
        <f t="shared" ca="1" si="18"/>
        <v>0</v>
      </c>
      <c r="AL55" s="229"/>
      <c r="AM55" s="229"/>
    </row>
    <row r="56" spans="1:39" s="76" customFormat="1" ht="23.25" customHeight="1">
      <c r="A56" s="374" t="s">
        <v>109</v>
      </c>
      <c r="B56" s="375" t="s">
        <v>183</v>
      </c>
      <c r="C56" s="118">
        <f>SUMPRODUCT(-('Fluxo de Gastos Gerais'!$B$4:$B$1003=Analítico!$B56),-(Analítico!C$1&gt;='Fluxo de Gastos Gerais'!$D$4:$D$1003),-(Analítico!C$1&lt;='Fluxo de Gastos Gerais'!$E$4:$E$1003),-('Fluxo de Gastos Gerais'!$C$4:$C$1003))</f>
        <v>0</v>
      </c>
      <c r="D56" s="118">
        <f>SUMPRODUCT(-('Fluxo de Gastos Gerais'!$B$4:$B$1003=Analítico!$B56),-(Analítico!D$1&gt;='Fluxo de Gastos Gerais'!$D$4:$D$1003),-(Analítico!D$1&lt;='Fluxo de Gastos Gerais'!$E$4:$E$1003),-('Fluxo de Gastos Gerais'!$C$4:$C$1003))</f>
        <v>0</v>
      </c>
      <c r="E56" s="118">
        <f>SUMPRODUCT(-('Fluxo de Gastos Gerais'!$B$4:$B$1003=Analítico!$B56),-(Analítico!E$1&gt;='Fluxo de Gastos Gerais'!$D$4:$D$1003),-(Analítico!E$1&lt;='Fluxo de Gastos Gerais'!$E$4:$E$1003),-('Fluxo de Gastos Gerais'!$C$4:$C$1003))</f>
        <v>0</v>
      </c>
      <c r="F56" s="118">
        <f>SUMPRODUCT(-('Fluxo de Gastos Gerais'!$B$4:$B$1003=Analítico!$B56),-(Analítico!F$1&gt;='Fluxo de Gastos Gerais'!$D$4:$D$1003),-(Analítico!F$1&lt;='Fluxo de Gastos Gerais'!$E$4:$E$1003),-('Fluxo de Gastos Gerais'!$C$4:$C$1003))</f>
        <v>0</v>
      </c>
      <c r="G56" s="118">
        <f>SUMPRODUCT(-('Fluxo de Gastos Gerais'!$B$4:$B$1003=Analítico!$B56),-(Analítico!G$1&gt;='Fluxo de Gastos Gerais'!$D$4:$D$1003),-(Analítico!G$1&lt;='Fluxo de Gastos Gerais'!$E$4:$E$1003),-('Fluxo de Gastos Gerais'!$C$4:$C$1003))</f>
        <v>0</v>
      </c>
      <c r="H56" s="118">
        <f>SUMPRODUCT(-('Fluxo de Gastos Gerais'!$B$4:$B$1003=Analítico!$B56),-(Analítico!H$1&gt;='Fluxo de Gastos Gerais'!$D$4:$D$1003),-(Analítico!H$1&lt;='Fluxo de Gastos Gerais'!$E$4:$E$1003),-('Fluxo de Gastos Gerais'!$C$4:$C$1003))</f>
        <v>0</v>
      </c>
      <c r="I56" s="118">
        <f>SUMPRODUCT(-('Fluxo de Gastos Gerais'!$B$4:$B$1003=Analítico!$B56),-(Analítico!I$1&gt;='Fluxo de Gastos Gerais'!$D$4:$D$1003),-(Analítico!I$1&lt;='Fluxo de Gastos Gerais'!$E$4:$E$1003),-('Fluxo de Gastos Gerais'!$C$4:$C$1003))</f>
        <v>0</v>
      </c>
      <c r="J56" s="118">
        <f>SUMPRODUCT(-('Fluxo de Gastos Gerais'!$B$4:$B$1003=Analítico!$B56),-(Analítico!J$1&gt;='Fluxo de Gastos Gerais'!$D$4:$D$1003),-(Analítico!J$1&lt;='Fluxo de Gastos Gerais'!$E$4:$E$1003),-('Fluxo de Gastos Gerais'!$C$4:$C$1003))</f>
        <v>0</v>
      </c>
      <c r="K56" s="118">
        <f>SUMPRODUCT(-('Fluxo de Gastos Gerais'!$B$4:$B$1003=Analítico!$B56),-(Analítico!K$1&gt;='Fluxo de Gastos Gerais'!$D$4:$D$1003),-(Analítico!K$1&lt;='Fluxo de Gastos Gerais'!$E$4:$E$1003),-('Fluxo de Gastos Gerais'!$C$4:$C$1003))</f>
        <v>0</v>
      </c>
      <c r="L56" s="118">
        <f>SUMPRODUCT(-('Fluxo de Gastos Gerais'!$B$4:$B$1003=Analítico!$B56),-(Analítico!L$1&gt;='Fluxo de Gastos Gerais'!$D$4:$D$1003),-(Analítico!L$1&lt;='Fluxo de Gastos Gerais'!$E$4:$E$1003),-('Fluxo de Gastos Gerais'!$C$4:$C$1003))</f>
        <v>0</v>
      </c>
      <c r="M56" s="118">
        <f>SUMPRODUCT(-('Fluxo de Gastos Gerais'!$B$4:$B$1003=Analítico!$B56),-(Analítico!M$1&gt;='Fluxo de Gastos Gerais'!$D$4:$D$1003),-(Analítico!M$1&lt;='Fluxo de Gastos Gerais'!$E$4:$E$1003),-('Fluxo de Gastos Gerais'!$C$4:$C$1003))</f>
        <v>0</v>
      </c>
      <c r="N56" s="118">
        <f>SUMPRODUCT(-('Fluxo de Gastos Gerais'!$B$4:$B$1003=Analítico!$B56),-(Analítico!N$1&gt;='Fluxo de Gastos Gerais'!$D$4:$D$1003),-(Analítico!N$1&lt;='Fluxo de Gastos Gerais'!$E$4:$E$1003),-('Fluxo de Gastos Gerais'!$C$4:$C$1003))</f>
        <v>0</v>
      </c>
      <c r="O56" s="118">
        <f>SUMPRODUCT(-('Fluxo de Gastos Gerais'!$B$4:$B$1003=Analítico!$B56),-(Analítico!O$1&gt;='Fluxo de Gastos Gerais'!$D$4:$D$1003),-(Analítico!O$1&lt;='Fluxo de Gastos Gerais'!$E$4:$E$1003),-('Fluxo de Gastos Gerais'!$C$4:$C$1003))</f>
        <v>0</v>
      </c>
      <c r="P56" s="118">
        <f>SUMPRODUCT(-('Fluxo de Gastos Gerais'!$B$4:$B$1003=Analítico!$B56),-(Analítico!P$1&gt;='Fluxo de Gastos Gerais'!$D$4:$D$1003),-(Analítico!P$1&lt;='Fluxo de Gastos Gerais'!$E$4:$E$1003),-('Fluxo de Gastos Gerais'!$C$4:$C$1003))</f>
        <v>0</v>
      </c>
      <c r="Q56" s="118">
        <f>SUMPRODUCT(-('Fluxo de Gastos Gerais'!$B$4:$B$1003=Analítico!$B56),-(Analítico!Q$1&gt;='Fluxo de Gastos Gerais'!$D$4:$D$1003),-(Analítico!Q$1&lt;='Fluxo de Gastos Gerais'!$E$4:$E$1003),-('Fluxo de Gastos Gerais'!$C$4:$C$1003))</f>
        <v>0</v>
      </c>
      <c r="R56" s="118">
        <f>SUMPRODUCT(-('Fluxo de Gastos Gerais'!$B$4:$B$1003=Analítico!$B56),-(Analítico!R$1&gt;='Fluxo de Gastos Gerais'!$D$4:$D$1003),-(Analítico!R$1&lt;='Fluxo de Gastos Gerais'!$E$4:$E$1003),-('Fluxo de Gastos Gerais'!$C$4:$C$1003))</f>
        <v>0</v>
      </c>
      <c r="S56" s="118">
        <f>SUMPRODUCT(-('Fluxo de Gastos Gerais'!$B$4:$B$1003=Analítico!$B56),-(Analítico!S$1&gt;='Fluxo de Gastos Gerais'!$D$4:$D$1003),-(Analítico!S$1&lt;='Fluxo de Gastos Gerais'!$E$4:$E$1003),-('Fluxo de Gastos Gerais'!$C$4:$C$1003))</f>
        <v>0</v>
      </c>
      <c r="T56" s="118">
        <f>SUMPRODUCT(-('Fluxo de Gastos Gerais'!$B$4:$B$1003=Analítico!$B56),-(Analítico!T$1&gt;='Fluxo de Gastos Gerais'!$D$4:$D$1003),-(Analítico!T$1&lt;='Fluxo de Gastos Gerais'!$E$4:$E$1003),-('Fluxo de Gastos Gerais'!$C$4:$C$1003))</f>
        <v>0</v>
      </c>
      <c r="U56" s="118">
        <f>SUMPRODUCT(-('Fluxo de Gastos Gerais'!$B$4:$B$1003=Analítico!$B56),-(Analítico!U$1&gt;='Fluxo de Gastos Gerais'!$D$4:$D$1003),-(Analítico!U$1&lt;='Fluxo de Gastos Gerais'!$E$4:$E$1003),-('Fluxo de Gastos Gerais'!$C$4:$C$1003))</f>
        <v>0</v>
      </c>
      <c r="V56" s="118">
        <f>SUMPRODUCT(-('Fluxo de Gastos Gerais'!$B$4:$B$1003=Analítico!$B56),-(Analítico!V$1&gt;='Fluxo de Gastos Gerais'!$D$4:$D$1003),-(Analítico!V$1&lt;='Fluxo de Gastos Gerais'!$E$4:$E$1003),-('Fluxo de Gastos Gerais'!$C$4:$C$1003))</f>
        <v>0</v>
      </c>
      <c r="W56" s="118">
        <f>SUMPRODUCT(-('Fluxo de Gastos Gerais'!$B$4:$B$1003=Analítico!$B56),-(Analítico!W$1&gt;='Fluxo de Gastos Gerais'!$D$4:$D$1003),-(Analítico!W$1&lt;='Fluxo de Gastos Gerais'!$E$4:$E$1003),-('Fluxo de Gastos Gerais'!$C$4:$C$1003))</f>
        <v>0</v>
      </c>
      <c r="X56" s="118">
        <f>SUMPRODUCT(-('Fluxo de Gastos Gerais'!$B$4:$B$1003=Analítico!$B56),-(Analítico!X$1&gt;='Fluxo de Gastos Gerais'!$D$4:$D$1003),-(Analítico!X$1&lt;='Fluxo de Gastos Gerais'!$E$4:$E$1003),-('Fluxo de Gastos Gerais'!$C$4:$C$1003))</f>
        <v>0</v>
      </c>
      <c r="Y56" s="118">
        <f>SUMPRODUCT(-('Fluxo de Gastos Gerais'!$B$4:$B$1003=Analítico!$B56),-(Analítico!Y$1&gt;='Fluxo de Gastos Gerais'!$D$4:$D$1003),-(Analítico!Y$1&lt;='Fluxo de Gastos Gerais'!$E$4:$E$1003),-('Fluxo de Gastos Gerais'!$C$4:$C$1003))</f>
        <v>0</v>
      </c>
      <c r="Z56" s="118">
        <f>SUMPRODUCT(-('Fluxo de Gastos Gerais'!$B$4:$B$1003=Analítico!$B56),-(Analítico!Z$1&gt;='Fluxo de Gastos Gerais'!$D$4:$D$1003),-(Analítico!Z$1&lt;='Fluxo de Gastos Gerais'!$E$4:$E$1003),-('Fluxo de Gastos Gerais'!$C$4:$C$1003))</f>
        <v>0</v>
      </c>
      <c r="AA56" s="113">
        <f t="shared" si="17"/>
        <v>0</v>
      </c>
      <c r="AB56" s="124">
        <f t="shared" ca="1" si="18"/>
        <v>0</v>
      </c>
      <c r="AL56" s="229"/>
      <c r="AM56" s="229"/>
    </row>
    <row r="57" spans="1:39" s="76" customFormat="1" ht="23.25" customHeight="1">
      <c r="A57" s="374" t="s">
        <v>110</v>
      </c>
      <c r="B57" s="375" t="s">
        <v>180</v>
      </c>
      <c r="C57" s="118">
        <f>SUMPRODUCT(-('Fluxo de Gastos Gerais'!$B$4:$B$1003=Analítico!$B57),-(Analítico!C$1&gt;='Fluxo de Gastos Gerais'!$D$4:$D$1003),-(Analítico!C$1&lt;='Fluxo de Gastos Gerais'!$E$4:$E$1003),-('Fluxo de Gastos Gerais'!$C$4:$C$1003))</f>
        <v>0</v>
      </c>
      <c r="D57" s="118">
        <f>SUMPRODUCT(-('Fluxo de Gastos Gerais'!$B$4:$B$1003=Analítico!$B57),-(Analítico!D$1&gt;='Fluxo de Gastos Gerais'!$D$4:$D$1003),-(Analítico!D$1&lt;='Fluxo de Gastos Gerais'!$E$4:$E$1003),-('Fluxo de Gastos Gerais'!$C$4:$C$1003))</f>
        <v>0</v>
      </c>
      <c r="E57" s="118">
        <f>SUMPRODUCT(-('Fluxo de Gastos Gerais'!$B$4:$B$1003=Analítico!$B57),-(Analítico!E$1&gt;='Fluxo de Gastos Gerais'!$D$4:$D$1003),-(Analítico!E$1&lt;='Fluxo de Gastos Gerais'!$E$4:$E$1003),-('Fluxo de Gastos Gerais'!$C$4:$C$1003))</f>
        <v>0</v>
      </c>
      <c r="F57" s="118">
        <f>SUMPRODUCT(-('Fluxo de Gastos Gerais'!$B$4:$B$1003=Analítico!$B57),-(Analítico!F$1&gt;='Fluxo de Gastos Gerais'!$D$4:$D$1003),-(Analítico!F$1&lt;='Fluxo de Gastos Gerais'!$E$4:$E$1003),-('Fluxo de Gastos Gerais'!$C$4:$C$1003))</f>
        <v>0</v>
      </c>
      <c r="G57" s="118">
        <f>SUMPRODUCT(-('Fluxo de Gastos Gerais'!$B$4:$B$1003=Analítico!$B57),-(Analítico!G$1&gt;='Fluxo de Gastos Gerais'!$D$4:$D$1003),-(Analítico!G$1&lt;='Fluxo de Gastos Gerais'!$E$4:$E$1003),-('Fluxo de Gastos Gerais'!$C$4:$C$1003))</f>
        <v>0</v>
      </c>
      <c r="H57" s="118">
        <f>SUMPRODUCT(-('Fluxo de Gastos Gerais'!$B$4:$B$1003=Analítico!$B57),-(Analítico!H$1&gt;='Fluxo de Gastos Gerais'!$D$4:$D$1003),-(Analítico!H$1&lt;='Fluxo de Gastos Gerais'!$E$4:$E$1003),-('Fluxo de Gastos Gerais'!$C$4:$C$1003))</f>
        <v>0</v>
      </c>
      <c r="I57" s="118">
        <f>SUMPRODUCT(-('Fluxo de Gastos Gerais'!$B$4:$B$1003=Analítico!$B57),-(Analítico!I$1&gt;='Fluxo de Gastos Gerais'!$D$4:$D$1003),-(Analítico!I$1&lt;='Fluxo de Gastos Gerais'!$E$4:$E$1003),-('Fluxo de Gastos Gerais'!$C$4:$C$1003))</f>
        <v>0</v>
      </c>
      <c r="J57" s="118">
        <f>SUMPRODUCT(-('Fluxo de Gastos Gerais'!$B$4:$B$1003=Analítico!$B57),-(Analítico!J$1&gt;='Fluxo de Gastos Gerais'!$D$4:$D$1003),-(Analítico!J$1&lt;='Fluxo de Gastos Gerais'!$E$4:$E$1003),-('Fluxo de Gastos Gerais'!$C$4:$C$1003))</f>
        <v>0</v>
      </c>
      <c r="K57" s="118">
        <f>SUMPRODUCT(-('Fluxo de Gastos Gerais'!$B$4:$B$1003=Analítico!$B57),-(Analítico!K$1&gt;='Fluxo de Gastos Gerais'!$D$4:$D$1003),-(Analítico!K$1&lt;='Fluxo de Gastos Gerais'!$E$4:$E$1003),-('Fluxo de Gastos Gerais'!$C$4:$C$1003))</f>
        <v>0</v>
      </c>
      <c r="L57" s="118">
        <f>SUMPRODUCT(-('Fluxo de Gastos Gerais'!$B$4:$B$1003=Analítico!$B57),-(Analítico!L$1&gt;='Fluxo de Gastos Gerais'!$D$4:$D$1003),-(Analítico!L$1&lt;='Fluxo de Gastos Gerais'!$E$4:$E$1003),-('Fluxo de Gastos Gerais'!$C$4:$C$1003))</f>
        <v>0</v>
      </c>
      <c r="M57" s="118">
        <f>SUMPRODUCT(-('Fluxo de Gastos Gerais'!$B$4:$B$1003=Analítico!$B57),-(Analítico!M$1&gt;='Fluxo de Gastos Gerais'!$D$4:$D$1003),-(Analítico!M$1&lt;='Fluxo de Gastos Gerais'!$E$4:$E$1003),-('Fluxo de Gastos Gerais'!$C$4:$C$1003))</f>
        <v>0</v>
      </c>
      <c r="N57" s="118">
        <f>SUMPRODUCT(-('Fluxo de Gastos Gerais'!$B$4:$B$1003=Analítico!$B57),-(Analítico!N$1&gt;='Fluxo de Gastos Gerais'!$D$4:$D$1003),-(Analítico!N$1&lt;='Fluxo de Gastos Gerais'!$E$4:$E$1003),-('Fluxo de Gastos Gerais'!$C$4:$C$1003))</f>
        <v>0</v>
      </c>
      <c r="O57" s="118">
        <f>SUMPRODUCT(-('Fluxo de Gastos Gerais'!$B$4:$B$1003=Analítico!$B57),-(Analítico!O$1&gt;='Fluxo de Gastos Gerais'!$D$4:$D$1003),-(Analítico!O$1&lt;='Fluxo de Gastos Gerais'!$E$4:$E$1003),-('Fluxo de Gastos Gerais'!$C$4:$C$1003))</f>
        <v>0</v>
      </c>
      <c r="P57" s="118">
        <f>SUMPRODUCT(-('Fluxo de Gastos Gerais'!$B$4:$B$1003=Analítico!$B57),-(Analítico!P$1&gt;='Fluxo de Gastos Gerais'!$D$4:$D$1003),-(Analítico!P$1&lt;='Fluxo de Gastos Gerais'!$E$4:$E$1003),-('Fluxo de Gastos Gerais'!$C$4:$C$1003))</f>
        <v>0</v>
      </c>
      <c r="Q57" s="118">
        <f>SUMPRODUCT(-('Fluxo de Gastos Gerais'!$B$4:$B$1003=Analítico!$B57),-(Analítico!Q$1&gt;='Fluxo de Gastos Gerais'!$D$4:$D$1003),-(Analítico!Q$1&lt;='Fluxo de Gastos Gerais'!$E$4:$E$1003),-('Fluxo de Gastos Gerais'!$C$4:$C$1003))</f>
        <v>0</v>
      </c>
      <c r="R57" s="118">
        <f>SUMPRODUCT(-('Fluxo de Gastos Gerais'!$B$4:$B$1003=Analítico!$B57),-(Analítico!R$1&gt;='Fluxo de Gastos Gerais'!$D$4:$D$1003),-(Analítico!R$1&lt;='Fluxo de Gastos Gerais'!$E$4:$E$1003),-('Fluxo de Gastos Gerais'!$C$4:$C$1003))</f>
        <v>0</v>
      </c>
      <c r="S57" s="118">
        <f>SUMPRODUCT(-('Fluxo de Gastos Gerais'!$B$4:$B$1003=Analítico!$B57),-(Analítico!S$1&gt;='Fluxo de Gastos Gerais'!$D$4:$D$1003),-(Analítico!S$1&lt;='Fluxo de Gastos Gerais'!$E$4:$E$1003),-('Fluxo de Gastos Gerais'!$C$4:$C$1003))</f>
        <v>0</v>
      </c>
      <c r="T57" s="118">
        <f>SUMPRODUCT(-('Fluxo de Gastos Gerais'!$B$4:$B$1003=Analítico!$B57),-(Analítico!T$1&gt;='Fluxo de Gastos Gerais'!$D$4:$D$1003),-(Analítico!T$1&lt;='Fluxo de Gastos Gerais'!$E$4:$E$1003),-('Fluxo de Gastos Gerais'!$C$4:$C$1003))</f>
        <v>0</v>
      </c>
      <c r="U57" s="118">
        <f>SUMPRODUCT(-('Fluxo de Gastos Gerais'!$B$4:$B$1003=Analítico!$B57),-(Analítico!U$1&gt;='Fluxo de Gastos Gerais'!$D$4:$D$1003),-(Analítico!U$1&lt;='Fluxo de Gastos Gerais'!$E$4:$E$1003),-('Fluxo de Gastos Gerais'!$C$4:$C$1003))</f>
        <v>0</v>
      </c>
      <c r="V57" s="118">
        <f>SUMPRODUCT(-('Fluxo de Gastos Gerais'!$B$4:$B$1003=Analítico!$B57),-(Analítico!V$1&gt;='Fluxo de Gastos Gerais'!$D$4:$D$1003),-(Analítico!V$1&lt;='Fluxo de Gastos Gerais'!$E$4:$E$1003),-('Fluxo de Gastos Gerais'!$C$4:$C$1003))</f>
        <v>0</v>
      </c>
      <c r="W57" s="118">
        <f>SUMPRODUCT(-('Fluxo de Gastos Gerais'!$B$4:$B$1003=Analítico!$B57),-(Analítico!W$1&gt;='Fluxo de Gastos Gerais'!$D$4:$D$1003),-(Analítico!W$1&lt;='Fluxo de Gastos Gerais'!$E$4:$E$1003),-('Fluxo de Gastos Gerais'!$C$4:$C$1003))</f>
        <v>0</v>
      </c>
      <c r="X57" s="118">
        <f>SUMPRODUCT(-('Fluxo de Gastos Gerais'!$B$4:$B$1003=Analítico!$B57),-(Analítico!X$1&gt;='Fluxo de Gastos Gerais'!$D$4:$D$1003),-(Analítico!X$1&lt;='Fluxo de Gastos Gerais'!$E$4:$E$1003),-('Fluxo de Gastos Gerais'!$C$4:$C$1003))</f>
        <v>0</v>
      </c>
      <c r="Y57" s="118">
        <f>SUMPRODUCT(-('Fluxo de Gastos Gerais'!$B$4:$B$1003=Analítico!$B57),-(Analítico!Y$1&gt;='Fluxo de Gastos Gerais'!$D$4:$D$1003),-(Analítico!Y$1&lt;='Fluxo de Gastos Gerais'!$E$4:$E$1003),-('Fluxo de Gastos Gerais'!$C$4:$C$1003))</f>
        <v>0</v>
      </c>
      <c r="Z57" s="118">
        <f>SUMPRODUCT(-('Fluxo de Gastos Gerais'!$B$4:$B$1003=Analítico!$B57),-(Analítico!Z$1&gt;='Fluxo de Gastos Gerais'!$D$4:$D$1003),-(Analítico!Z$1&lt;='Fluxo de Gastos Gerais'!$E$4:$E$1003),-('Fluxo de Gastos Gerais'!$C$4:$C$1003))</f>
        <v>0</v>
      </c>
      <c r="AA57" s="113">
        <f t="shared" si="17"/>
        <v>0</v>
      </c>
      <c r="AB57" s="124">
        <f t="shared" ca="1" si="18"/>
        <v>0</v>
      </c>
      <c r="AL57" s="229"/>
      <c r="AM57" s="229"/>
    </row>
    <row r="58" spans="1:39" s="76" customFormat="1" ht="23.25" customHeight="1">
      <c r="A58" s="374" t="s">
        <v>111</v>
      </c>
      <c r="B58" s="375" t="s">
        <v>37</v>
      </c>
      <c r="C58" s="118">
        <f>SUMPRODUCT(-('Fluxo de Gastos Gerais'!$B$4:$B$1003=Analítico!$B58),-(Analítico!C$1&gt;='Fluxo de Gastos Gerais'!$D$4:$D$1003),-(Analítico!C$1&lt;='Fluxo de Gastos Gerais'!$E$4:$E$1003),-('Fluxo de Gastos Gerais'!$C$4:$C$1003))</f>
        <v>0</v>
      </c>
      <c r="D58" s="118">
        <f>SUMPRODUCT(-('Fluxo de Gastos Gerais'!$B$4:$B$1003=Analítico!$B58),-(Analítico!D$1&gt;='Fluxo de Gastos Gerais'!$D$4:$D$1003),-(Analítico!D$1&lt;='Fluxo de Gastos Gerais'!$E$4:$E$1003),-('Fluxo de Gastos Gerais'!$C$4:$C$1003))</f>
        <v>0</v>
      </c>
      <c r="E58" s="118">
        <f>SUMPRODUCT(-('Fluxo de Gastos Gerais'!$B$4:$B$1003=Analítico!$B58),-(Analítico!E$1&gt;='Fluxo de Gastos Gerais'!$D$4:$D$1003),-(Analítico!E$1&lt;='Fluxo de Gastos Gerais'!$E$4:$E$1003),-('Fluxo de Gastos Gerais'!$C$4:$C$1003))</f>
        <v>0</v>
      </c>
      <c r="F58" s="118">
        <f>SUMPRODUCT(-('Fluxo de Gastos Gerais'!$B$4:$B$1003=Analítico!$B58),-(Analítico!F$1&gt;='Fluxo de Gastos Gerais'!$D$4:$D$1003),-(Analítico!F$1&lt;='Fluxo de Gastos Gerais'!$E$4:$E$1003),-('Fluxo de Gastos Gerais'!$C$4:$C$1003))</f>
        <v>0</v>
      </c>
      <c r="G58" s="118">
        <f>SUMPRODUCT(-('Fluxo de Gastos Gerais'!$B$4:$B$1003=Analítico!$B58),-(Analítico!G$1&gt;='Fluxo de Gastos Gerais'!$D$4:$D$1003),-(Analítico!G$1&lt;='Fluxo de Gastos Gerais'!$E$4:$E$1003),-('Fluxo de Gastos Gerais'!$C$4:$C$1003))</f>
        <v>0</v>
      </c>
      <c r="H58" s="118">
        <f>SUMPRODUCT(-('Fluxo de Gastos Gerais'!$B$4:$B$1003=Analítico!$B58),-(Analítico!H$1&gt;='Fluxo de Gastos Gerais'!$D$4:$D$1003),-(Analítico!H$1&lt;='Fluxo de Gastos Gerais'!$E$4:$E$1003),-('Fluxo de Gastos Gerais'!$C$4:$C$1003))</f>
        <v>0</v>
      </c>
      <c r="I58" s="118">
        <f>SUMPRODUCT(-('Fluxo de Gastos Gerais'!$B$4:$B$1003=Analítico!$B58),-(Analítico!I$1&gt;='Fluxo de Gastos Gerais'!$D$4:$D$1003),-(Analítico!I$1&lt;='Fluxo de Gastos Gerais'!$E$4:$E$1003),-('Fluxo de Gastos Gerais'!$C$4:$C$1003))</f>
        <v>0</v>
      </c>
      <c r="J58" s="118">
        <f>SUMPRODUCT(-('Fluxo de Gastos Gerais'!$B$4:$B$1003=Analítico!$B58),-(Analítico!J$1&gt;='Fluxo de Gastos Gerais'!$D$4:$D$1003),-(Analítico!J$1&lt;='Fluxo de Gastos Gerais'!$E$4:$E$1003),-('Fluxo de Gastos Gerais'!$C$4:$C$1003))</f>
        <v>0</v>
      </c>
      <c r="K58" s="118">
        <f>SUMPRODUCT(-('Fluxo de Gastos Gerais'!$B$4:$B$1003=Analítico!$B58),-(Analítico!K$1&gt;='Fluxo de Gastos Gerais'!$D$4:$D$1003),-(Analítico!K$1&lt;='Fluxo de Gastos Gerais'!$E$4:$E$1003),-('Fluxo de Gastos Gerais'!$C$4:$C$1003))</f>
        <v>0</v>
      </c>
      <c r="L58" s="118">
        <f>SUMPRODUCT(-('Fluxo de Gastos Gerais'!$B$4:$B$1003=Analítico!$B58),-(Analítico!L$1&gt;='Fluxo de Gastos Gerais'!$D$4:$D$1003),-(Analítico!L$1&lt;='Fluxo de Gastos Gerais'!$E$4:$E$1003),-('Fluxo de Gastos Gerais'!$C$4:$C$1003))</f>
        <v>0</v>
      </c>
      <c r="M58" s="118">
        <f>SUMPRODUCT(-('Fluxo de Gastos Gerais'!$B$4:$B$1003=Analítico!$B58),-(Analítico!M$1&gt;='Fluxo de Gastos Gerais'!$D$4:$D$1003),-(Analítico!M$1&lt;='Fluxo de Gastos Gerais'!$E$4:$E$1003),-('Fluxo de Gastos Gerais'!$C$4:$C$1003))</f>
        <v>0</v>
      </c>
      <c r="N58" s="118">
        <f>SUMPRODUCT(-('Fluxo de Gastos Gerais'!$B$4:$B$1003=Analítico!$B58),-(Analítico!N$1&gt;='Fluxo de Gastos Gerais'!$D$4:$D$1003),-(Analítico!N$1&lt;='Fluxo de Gastos Gerais'!$E$4:$E$1003),-('Fluxo de Gastos Gerais'!$C$4:$C$1003))</f>
        <v>0</v>
      </c>
      <c r="O58" s="118">
        <f>SUMPRODUCT(-('Fluxo de Gastos Gerais'!$B$4:$B$1003=Analítico!$B58),-(Analítico!O$1&gt;='Fluxo de Gastos Gerais'!$D$4:$D$1003),-(Analítico!O$1&lt;='Fluxo de Gastos Gerais'!$E$4:$E$1003),-('Fluxo de Gastos Gerais'!$C$4:$C$1003))</f>
        <v>0</v>
      </c>
      <c r="P58" s="118">
        <f>SUMPRODUCT(-('Fluxo de Gastos Gerais'!$B$4:$B$1003=Analítico!$B58),-(Analítico!P$1&gt;='Fluxo de Gastos Gerais'!$D$4:$D$1003),-(Analítico!P$1&lt;='Fluxo de Gastos Gerais'!$E$4:$E$1003),-('Fluxo de Gastos Gerais'!$C$4:$C$1003))</f>
        <v>0</v>
      </c>
      <c r="Q58" s="118">
        <f>SUMPRODUCT(-('Fluxo de Gastos Gerais'!$B$4:$B$1003=Analítico!$B58),-(Analítico!Q$1&gt;='Fluxo de Gastos Gerais'!$D$4:$D$1003),-(Analítico!Q$1&lt;='Fluxo de Gastos Gerais'!$E$4:$E$1003),-('Fluxo de Gastos Gerais'!$C$4:$C$1003))</f>
        <v>0</v>
      </c>
      <c r="R58" s="118">
        <f>SUMPRODUCT(-('Fluxo de Gastos Gerais'!$B$4:$B$1003=Analítico!$B58),-(Analítico!R$1&gt;='Fluxo de Gastos Gerais'!$D$4:$D$1003),-(Analítico!R$1&lt;='Fluxo de Gastos Gerais'!$E$4:$E$1003),-('Fluxo de Gastos Gerais'!$C$4:$C$1003))</f>
        <v>0</v>
      </c>
      <c r="S58" s="118">
        <f>SUMPRODUCT(-('Fluxo de Gastos Gerais'!$B$4:$B$1003=Analítico!$B58),-(Analítico!S$1&gt;='Fluxo de Gastos Gerais'!$D$4:$D$1003),-(Analítico!S$1&lt;='Fluxo de Gastos Gerais'!$E$4:$E$1003),-('Fluxo de Gastos Gerais'!$C$4:$C$1003))</f>
        <v>0</v>
      </c>
      <c r="T58" s="118">
        <f>SUMPRODUCT(-('Fluxo de Gastos Gerais'!$B$4:$B$1003=Analítico!$B58),-(Analítico!T$1&gt;='Fluxo de Gastos Gerais'!$D$4:$D$1003),-(Analítico!T$1&lt;='Fluxo de Gastos Gerais'!$E$4:$E$1003),-('Fluxo de Gastos Gerais'!$C$4:$C$1003))</f>
        <v>0</v>
      </c>
      <c r="U58" s="118">
        <f>SUMPRODUCT(-('Fluxo de Gastos Gerais'!$B$4:$B$1003=Analítico!$B58),-(Analítico!U$1&gt;='Fluxo de Gastos Gerais'!$D$4:$D$1003),-(Analítico!U$1&lt;='Fluxo de Gastos Gerais'!$E$4:$E$1003),-('Fluxo de Gastos Gerais'!$C$4:$C$1003))</f>
        <v>0</v>
      </c>
      <c r="V58" s="118">
        <f>SUMPRODUCT(-('Fluxo de Gastos Gerais'!$B$4:$B$1003=Analítico!$B58),-(Analítico!V$1&gt;='Fluxo de Gastos Gerais'!$D$4:$D$1003),-(Analítico!V$1&lt;='Fluxo de Gastos Gerais'!$E$4:$E$1003),-('Fluxo de Gastos Gerais'!$C$4:$C$1003))</f>
        <v>0</v>
      </c>
      <c r="W58" s="118">
        <f>SUMPRODUCT(-('Fluxo de Gastos Gerais'!$B$4:$B$1003=Analítico!$B58),-(Analítico!W$1&gt;='Fluxo de Gastos Gerais'!$D$4:$D$1003),-(Analítico!W$1&lt;='Fluxo de Gastos Gerais'!$E$4:$E$1003),-('Fluxo de Gastos Gerais'!$C$4:$C$1003))</f>
        <v>0</v>
      </c>
      <c r="X58" s="118">
        <f>SUMPRODUCT(-('Fluxo de Gastos Gerais'!$B$4:$B$1003=Analítico!$B58),-(Analítico!X$1&gt;='Fluxo de Gastos Gerais'!$D$4:$D$1003),-(Analítico!X$1&lt;='Fluxo de Gastos Gerais'!$E$4:$E$1003),-('Fluxo de Gastos Gerais'!$C$4:$C$1003))</f>
        <v>0</v>
      </c>
      <c r="Y58" s="118">
        <f>SUMPRODUCT(-('Fluxo de Gastos Gerais'!$B$4:$B$1003=Analítico!$B58),-(Analítico!Y$1&gt;='Fluxo de Gastos Gerais'!$D$4:$D$1003),-(Analítico!Y$1&lt;='Fluxo de Gastos Gerais'!$E$4:$E$1003),-('Fluxo de Gastos Gerais'!$C$4:$C$1003))</f>
        <v>0</v>
      </c>
      <c r="Z58" s="118">
        <f>SUMPRODUCT(-('Fluxo de Gastos Gerais'!$B$4:$B$1003=Analítico!$B58),-(Analítico!Z$1&gt;='Fluxo de Gastos Gerais'!$D$4:$D$1003),-(Analítico!Z$1&lt;='Fluxo de Gastos Gerais'!$E$4:$E$1003),-('Fluxo de Gastos Gerais'!$C$4:$C$1003))</f>
        <v>0</v>
      </c>
      <c r="AA58" s="113">
        <f t="shared" si="17"/>
        <v>0</v>
      </c>
      <c r="AB58" s="124">
        <f t="shared" ca="1" si="18"/>
        <v>0</v>
      </c>
      <c r="AL58" s="229"/>
      <c r="AM58" s="229"/>
    </row>
    <row r="59" spans="1:39" s="76" customFormat="1" ht="23.25" customHeight="1">
      <c r="A59" s="374" t="s">
        <v>112</v>
      </c>
      <c r="B59" s="375" t="s">
        <v>36</v>
      </c>
      <c r="C59" s="118">
        <f>SUMPRODUCT(-('Fluxo de Gastos Gerais'!$B$4:$B$1003=Analítico!$B59),-(Analítico!C$1&gt;='Fluxo de Gastos Gerais'!$D$4:$D$1003),-(Analítico!C$1&lt;='Fluxo de Gastos Gerais'!$E$4:$E$1003),-('Fluxo de Gastos Gerais'!$C$4:$C$1003))</f>
        <v>0</v>
      </c>
      <c r="D59" s="118">
        <f>SUMPRODUCT(-('Fluxo de Gastos Gerais'!$B$4:$B$1003=Analítico!$B59),-(Analítico!D$1&gt;='Fluxo de Gastos Gerais'!$D$4:$D$1003),-(Analítico!D$1&lt;='Fluxo de Gastos Gerais'!$E$4:$E$1003),-('Fluxo de Gastos Gerais'!$C$4:$C$1003))</f>
        <v>0</v>
      </c>
      <c r="E59" s="118">
        <f>SUMPRODUCT(-('Fluxo de Gastos Gerais'!$B$4:$B$1003=Analítico!$B59),-(Analítico!E$1&gt;='Fluxo de Gastos Gerais'!$D$4:$D$1003),-(Analítico!E$1&lt;='Fluxo de Gastos Gerais'!$E$4:$E$1003),-('Fluxo de Gastos Gerais'!$C$4:$C$1003))</f>
        <v>0</v>
      </c>
      <c r="F59" s="118">
        <f>SUMPRODUCT(-('Fluxo de Gastos Gerais'!$B$4:$B$1003=Analítico!$B59),-(Analítico!F$1&gt;='Fluxo de Gastos Gerais'!$D$4:$D$1003),-(Analítico!F$1&lt;='Fluxo de Gastos Gerais'!$E$4:$E$1003),-('Fluxo de Gastos Gerais'!$C$4:$C$1003))</f>
        <v>0</v>
      </c>
      <c r="G59" s="118">
        <f>SUMPRODUCT(-('Fluxo de Gastos Gerais'!$B$4:$B$1003=Analítico!$B59),-(Analítico!G$1&gt;='Fluxo de Gastos Gerais'!$D$4:$D$1003),-(Analítico!G$1&lt;='Fluxo de Gastos Gerais'!$E$4:$E$1003),-('Fluxo de Gastos Gerais'!$C$4:$C$1003))</f>
        <v>0</v>
      </c>
      <c r="H59" s="118">
        <f>SUMPRODUCT(-('Fluxo de Gastos Gerais'!$B$4:$B$1003=Analítico!$B59),-(Analítico!H$1&gt;='Fluxo de Gastos Gerais'!$D$4:$D$1003),-(Analítico!H$1&lt;='Fluxo de Gastos Gerais'!$E$4:$E$1003),-('Fluxo de Gastos Gerais'!$C$4:$C$1003))</f>
        <v>0</v>
      </c>
      <c r="I59" s="118">
        <f>SUMPRODUCT(-('Fluxo de Gastos Gerais'!$B$4:$B$1003=Analítico!$B59),-(Analítico!I$1&gt;='Fluxo de Gastos Gerais'!$D$4:$D$1003),-(Analítico!I$1&lt;='Fluxo de Gastos Gerais'!$E$4:$E$1003),-('Fluxo de Gastos Gerais'!$C$4:$C$1003))</f>
        <v>0</v>
      </c>
      <c r="J59" s="118">
        <f>SUMPRODUCT(-('Fluxo de Gastos Gerais'!$B$4:$B$1003=Analítico!$B59),-(Analítico!J$1&gt;='Fluxo de Gastos Gerais'!$D$4:$D$1003),-(Analítico!J$1&lt;='Fluxo de Gastos Gerais'!$E$4:$E$1003),-('Fluxo de Gastos Gerais'!$C$4:$C$1003))</f>
        <v>0</v>
      </c>
      <c r="K59" s="118">
        <f>SUMPRODUCT(-('Fluxo de Gastos Gerais'!$B$4:$B$1003=Analítico!$B59),-(Analítico!K$1&gt;='Fluxo de Gastos Gerais'!$D$4:$D$1003),-(Analítico!K$1&lt;='Fluxo de Gastos Gerais'!$E$4:$E$1003),-('Fluxo de Gastos Gerais'!$C$4:$C$1003))</f>
        <v>0</v>
      </c>
      <c r="L59" s="118">
        <f>SUMPRODUCT(-('Fluxo de Gastos Gerais'!$B$4:$B$1003=Analítico!$B59),-(Analítico!L$1&gt;='Fluxo de Gastos Gerais'!$D$4:$D$1003),-(Analítico!L$1&lt;='Fluxo de Gastos Gerais'!$E$4:$E$1003),-('Fluxo de Gastos Gerais'!$C$4:$C$1003))</f>
        <v>0</v>
      </c>
      <c r="M59" s="118">
        <f>SUMPRODUCT(-('Fluxo de Gastos Gerais'!$B$4:$B$1003=Analítico!$B59),-(Analítico!M$1&gt;='Fluxo de Gastos Gerais'!$D$4:$D$1003),-(Analítico!M$1&lt;='Fluxo de Gastos Gerais'!$E$4:$E$1003),-('Fluxo de Gastos Gerais'!$C$4:$C$1003))</f>
        <v>0</v>
      </c>
      <c r="N59" s="118">
        <f>SUMPRODUCT(-('Fluxo de Gastos Gerais'!$B$4:$B$1003=Analítico!$B59),-(Analítico!N$1&gt;='Fluxo de Gastos Gerais'!$D$4:$D$1003),-(Analítico!N$1&lt;='Fluxo de Gastos Gerais'!$E$4:$E$1003),-('Fluxo de Gastos Gerais'!$C$4:$C$1003))</f>
        <v>0</v>
      </c>
      <c r="O59" s="118">
        <f>SUMPRODUCT(-('Fluxo de Gastos Gerais'!$B$4:$B$1003=Analítico!$B59),-(Analítico!O$1&gt;='Fluxo de Gastos Gerais'!$D$4:$D$1003),-(Analítico!O$1&lt;='Fluxo de Gastos Gerais'!$E$4:$E$1003),-('Fluxo de Gastos Gerais'!$C$4:$C$1003))</f>
        <v>0</v>
      </c>
      <c r="P59" s="118">
        <f>SUMPRODUCT(-('Fluxo de Gastos Gerais'!$B$4:$B$1003=Analítico!$B59),-(Analítico!P$1&gt;='Fluxo de Gastos Gerais'!$D$4:$D$1003),-(Analítico!P$1&lt;='Fluxo de Gastos Gerais'!$E$4:$E$1003),-('Fluxo de Gastos Gerais'!$C$4:$C$1003))</f>
        <v>0</v>
      </c>
      <c r="Q59" s="118">
        <f>SUMPRODUCT(-('Fluxo de Gastos Gerais'!$B$4:$B$1003=Analítico!$B59),-(Analítico!Q$1&gt;='Fluxo de Gastos Gerais'!$D$4:$D$1003),-(Analítico!Q$1&lt;='Fluxo de Gastos Gerais'!$E$4:$E$1003),-('Fluxo de Gastos Gerais'!$C$4:$C$1003))</f>
        <v>0</v>
      </c>
      <c r="R59" s="118">
        <f>SUMPRODUCT(-('Fluxo de Gastos Gerais'!$B$4:$B$1003=Analítico!$B59),-(Analítico!R$1&gt;='Fluxo de Gastos Gerais'!$D$4:$D$1003),-(Analítico!R$1&lt;='Fluxo de Gastos Gerais'!$E$4:$E$1003),-('Fluxo de Gastos Gerais'!$C$4:$C$1003))</f>
        <v>0</v>
      </c>
      <c r="S59" s="118">
        <f>SUMPRODUCT(-('Fluxo de Gastos Gerais'!$B$4:$B$1003=Analítico!$B59),-(Analítico!S$1&gt;='Fluxo de Gastos Gerais'!$D$4:$D$1003),-(Analítico!S$1&lt;='Fluxo de Gastos Gerais'!$E$4:$E$1003),-('Fluxo de Gastos Gerais'!$C$4:$C$1003))</f>
        <v>0</v>
      </c>
      <c r="T59" s="118">
        <f>SUMPRODUCT(-('Fluxo de Gastos Gerais'!$B$4:$B$1003=Analítico!$B59),-(Analítico!T$1&gt;='Fluxo de Gastos Gerais'!$D$4:$D$1003),-(Analítico!T$1&lt;='Fluxo de Gastos Gerais'!$E$4:$E$1003),-('Fluxo de Gastos Gerais'!$C$4:$C$1003))</f>
        <v>0</v>
      </c>
      <c r="U59" s="118">
        <f>SUMPRODUCT(-('Fluxo de Gastos Gerais'!$B$4:$B$1003=Analítico!$B59),-(Analítico!U$1&gt;='Fluxo de Gastos Gerais'!$D$4:$D$1003),-(Analítico!U$1&lt;='Fluxo de Gastos Gerais'!$E$4:$E$1003),-('Fluxo de Gastos Gerais'!$C$4:$C$1003))</f>
        <v>0</v>
      </c>
      <c r="V59" s="118">
        <f>SUMPRODUCT(-('Fluxo de Gastos Gerais'!$B$4:$B$1003=Analítico!$B59),-(Analítico!V$1&gt;='Fluxo de Gastos Gerais'!$D$4:$D$1003),-(Analítico!V$1&lt;='Fluxo de Gastos Gerais'!$E$4:$E$1003),-('Fluxo de Gastos Gerais'!$C$4:$C$1003))</f>
        <v>0</v>
      </c>
      <c r="W59" s="118">
        <f>SUMPRODUCT(-('Fluxo de Gastos Gerais'!$B$4:$B$1003=Analítico!$B59),-(Analítico!W$1&gt;='Fluxo de Gastos Gerais'!$D$4:$D$1003),-(Analítico!W$1&lt;='Fluxo de Gastos Gerais'!$E$4:$E$1003),-('Fluxo de Gastos Gerais'!$C$4:$C$1003))</f>
        <v>0</v>
      </c>
      <c r="X59" s="118">
        <f>SUMPRODUCT(-('Fluxo de Gastos Gerais'!$B$4:$B$1003=Analítico!$B59),-(Analítico!X$1&gt;='Fluxo de Gastos Gerais'!$D$4:$D$1003),-(Analítico!X$1&lt;='Fluxo de Gastos Gerais'!$E$4:$E$1003),-('Fluxo de Gastos Gerais'!$C$4:$C$1003))</f>
        <v>0</v>
      </c>
      <c r="Y59" s="118">
        <f>SUMPRODUCT(-('Fluxo de Gastos Gerais'!$B$4:$B$1003=Analítico!$B59),-(Analítico!Y$1&gt;='Fluxo de Gastos Gerais'!$D$4:$D$1003),-(Analítico!Y$1&lt;='Fluxo de Gastos Gerais'!$E$4:$E$1003),-('Fluxo de Gastos Gerais'!$C$4:$C$1003))</f>
        <v>0</v>
      </c>
      <c r="Z59" s="118">
        <f>SUMPRODUCT(-('Fluxo de Gastos Gerais'!$B$4:$B$1003=Analítico!$B59),-(Analítico!Z$1&gt;='Fluxo de Gastos Gerais'!$D$4:$D$1003),-(Analítico!Z$1&lt;='Fluxo de Gastos Gerais'!$E$4:$E$1003),-('Fluxo de Gastos Gerais'!$C$4:$C$1003))</f>
        <v>0</v>
      </c>
      <c r="AA59" s="113">
        <f t="shared" si="17"/>
        <v>0</v>
      </c>
      <c r="AB59" s="124">
        <f t="shared" ca="1" si="18"/>
        <v>0</v>
      </c>
      <c r="AL59" s="229"/>
      <c r="AM59" s="229"/>
    </row>
    <row r="60" spans="1:39" s="76" customFormat="1" ht="23.25" customHeight="1">
      <c r="A60" s="374" t="s">
        <v>113</v>
      </c>
      <c r="B60" s="375" t="s">
        <v>406</v>
      </c>
      <c r="C60" s="118">
        <f>SUMPRODUCT(-('Fluxo de Gastos Gerais'!$B$4:$B$1003=Analítico!$B60),-(Analítico!C$1&gt;='Fluxo de Gastos Gerais'!$D$4:$D$1003),-(Analítico!C$1&lt;='Fluxo de Gastos Gerais'!$E$4:$E$1003),-('Fluxo de Gastos Gerais'!$C$4:$C$1003))</f>
        <v>0</v>
      </c>
      <c r="D60" s="118">
        <f>SUMPRODUCT(-('Fluxo de Gastos Gerais'!$B$4:$B$1003=Analítico!$B60),-(Analítico!D$1&gt;='Fluxo de Gastos Gerais'!$D$4:$D$1003),-(Analítico!D$1&lt;='Fluxo de Gastos Gerais'!$E$4:$E$1003),-('Fluxo de Gastos Gerais'!$C$4:$C$1003))</f>
        <v>0</v>
      </c>
      <c r="E60" s="118">
        <f>SUMPRODUCT(-('Fluxo de Gastos Gerais'!$B$4:$B$1003=Analítico!$B60),-(Analítico!E$1&gt;='Fluxo de Gastos Gerais'!$D$4:$D$1003),-(Analítico!E$1&lt;='Fluxo de Gastos Gerais'!$E$4:$E$1003),-('Fluxo de Gastos Gerais'!$C$4:$C$1003))</f>
        <v>0</v>
      </c>
      <c r="F60" s="118">
        <f>SUMPRODUCT(-('Fluxo de Gastos Gerais'!$B$4:$B$1003=Analítico!$B60),-(Analítico!F$1&gt;='Fluxo de Gastos Gerais'!$D$4:$D$1003),-(Analítico!F$1&lt;='Fluxo de Gastos Gerais'!$E$4:$E$1003),-('Fluxo de Gastos Gerais'!$C$4:$C$1003))</f>
        <v>0</v>
      </c>
      <c r="G60" s="118">
        <f>SUMPRODUCT(-('Fluxo de Gastos Gerais'!$B$4:$B$1003=Analítico!$B60),-(Analítico!G$1&gt;='Fluxo de Gastos Gerais'!$D$4:$D$1003),-(Analítico!G$1&lt;='Fluxo de Gastos Gerais'!$E$4:$E$1003),-('Fluxo de Gastos Gerais'!$C$4:$C$1003))</f>
        <v>0</v>
      </c>
      <c r="H60" s="118">
        <f>SUMPRODUCT(-('Fluxo de Gastos Gerais'!$B$4:$B$1003=Analítico!$B60),-(Analítico!H$1&gt;='Fluxo de Gastos Gerais'!$D$4:$D$1003),-(Analítico!H$1&lt;='Fluxo de Gastos Gerais'!$E$4:$E$1003),-('Fluxo de Gastos Gerais'!$C$4:$C$1003))</f>
        <v>0</v>
      </c>
      <c r="I60" s="118">
        <f>SUMPRODUCT(-('Fluxo de Gastos Gerais'!$B$4:$B$1003=Analítico!$B60),-(Analítico!I$1&gt;='Fluxo de Gastos Gerais'!$D$4:$D$1003),-(Analítico!I$1&lt;='Fluxo de Gastos Gerais'!$E$4:$E$1003),-('Fluxo de Gastos Gerais'!$C$4:$C$1003))</f>
        <v>0</v>
      </c>
      <c r="J60" s="118">
        <f>SUMPRODUCT(-('Fluxo de Gastos Gerais'!$B$4:$B$1003=Analítico!$B60),-(Analítico!J$1&gt;='Fluxo de Gastos Gerais'!$D$4:$D$1003),-(Analítico!J$1&lt;='Fluxo de Gastos Gerais'!$E$4:$E$1003),-('Fluxo de Gastos Gerais'!$C$4:$C$1003))</f>
        <v>0</v>
      </c>
      <c r="K60" s="118">
        <f>SUMPRODUCT(-('Fluxo de Gastos Gerais'!$B$4:$B$1003=Analítico!$B60),-(Analítico!K$1&gt;='Fluxo de Gastos Gerais'!$D$4:$D$1003),-(Analítico!K$1&lt;='Fluxo de Gastos Gerais'!$E$4:$E$1003),-('Fluxo de Gastos Gerais'!$C$4:$C$1003))</f>
        <v>0</v>
      </c>
      <c r="L60" s="118">
        <f>SUMPRODUCT(-('Fluxo de Gastos Gerais'!$B$4:$B$1003=Analítico!$B60),-(Analítico!L$1&gt;='Fluxo de Gastos Gerais'!$D$4:$D$1003),-(Analítico!L$1&lt;='Fluxo de Gastos Gerais'!$E$4:$E$1003),-('Fluxo de Gastos Gerais'!$C$4:$C$1003))</f>
        <v>0</v>
      </c>
      <c r="M60" s="118">
        <f>SUMPRODUCT(-('Fluxo de Gastos Gerais'!$B$4:$B$1003=Analítico!$B60),-(Analítico!M$1&gt;='Fluxo de Gastos Gerais'!$D$4:$D$1003),-(Analítico!M$1&lt;='Fluxo de Gastos Gerais'!$E$4:$E$1003),-('Fluxo de Gastos Gerais'!$C$4:$C$1003))</f>
        <v>0</v>
      </c>
      <c r="N60" s="118">
        <f>SUMPRODUCT(-('Fluxo de Gastos Gerais'!$B$4:$B$1003=Analítico!$B60),-(Analítico!N$1&gt;='Fluxo de Gastos Gerais'!$D$4:$D$1003),-(Analítico!N$1&lt;='Fluxo de Gastos Gerais'!$E$4:$E$1003),-('Fluxo de Gastos Gerais'!$C$4:$C$1003))</f>
        <v>0</v>
      </c>
      <c r="O60" s="118">
        <f>SUMPRODUCT(-('Fluxo de Gastos Gerais'!$B$4:$B$1003=Analítico!$B60),-(Analítico!O$1&gt;='Fluxo de Gastos Gerais'!$D$4:$D$1003),-(Analítico!O$1&lt;='Fluxo de Gastos Gerais'!$E$4:$E$1003),-('Fluxo de Gastos Gerais'!$C$4:$C$1003))</f>
        <v>0</v>
      </c>
      <c r="P60" s="118">
        <f>SUMPRODUCT(-('Fluxo de Gastos Gerais'!$B$4:$B$1003=Analítico!$B60),-(Analítico!P$1&gt;='Fluxo de Gastos Gerais'!$D$4:$D$1003),-(Analítico!P$1&lt;='Fluxo de Gastos Gerais'!$E$4:$E$1003),-('Fluxo de Gastos Gerais'!$C$4:$C$1003))</f>
        <v>0</v>
      </c>
      <c r="Q60" s="118">
        <f>SUMPRODUCT(-('Fluxo de Gastos Gerais'!$B$4:$B$1003=Analítico!$B60),-(Analítico!Q$1&gt;='Fluxo de Gastos Gerais'!$D$4:$D$1003),-(Analítico!Q$1&lt;='Fluxo de Gastos Gerais'!$E$4:$E$1003),-('Fluxo de Gastos Gerais'!$C$4:$C$1003))</f>
        <v>0</v>
      </c>
      <c r="R60" s="118">
        <f>SUMPRODUCT(-('Fluxo de Gastos Gerais'!$B$4:$B$1003=Analítico!$B60),-(Analítico!R$1&gt;='Fluxo de Gastos Gerais'!$D$4:$D$1003),-(Analítico!R$1&lt;='Fluxo de Gastos Gerais'!$E$4:$E$1003),-('Fluxo de Gastos Gerais'!$C$4:$C$1003))</f>
        <v>0</v>
      </c>
      <c r="S60" s="118">
        <f>SUMPRODUCT(-('Fluxo de Gastos Gerais'!$B$4:$B$1003=Analítico!$B60),-(Analítico!S$1&gt;='Fluxo de Gastos Gerais'!$D$4:$D$1003),-(Analítico!S$1&lt;='Fluxo de Gastos Gerais'!$E$4:$E$1003),-('Fluxo de Gastos Gerais'!$C$4:$C$1003))</f>
        <v>0</v>
      </c>
      <c r="T60" s="118">
        <f>SUMPRODUCT(-('Fluxo de Gastos Gerais'!$B$4:$B$1003=Analítico!$B60),-(Analítico!T$1&gt;='Fluxo de Gastos Gerais'!$D$4:$D$1003),-(Analítico!T$1&lt;='Fluxo de Gastos Gerais'!$E$4:$E$1003),-('Fluxo de Gastos Gerais'!$C$4:$C$1003))</f>
        <v>0</v>
      </c>
      <c r="U60" s="118">
        <f>SUMPRODUCT(-('Fluxo de Gastos Gerais'!$B$4:$B$1003=Analítico!$B60),-(Analítico!U$1&gt;='Fluxo de Gastos Gerais'!$D$4:$D$1003),-(Analítico!U$1&lt;='Fluxo de Gastos Gerais'!$E$4:$E$1003),-('Fluxo de Gastos Gerais'!$C$4:$C$1003))</f>
        <v>0</v>
      </c>
      <c r="V60" s="118">
        <f>SUMPRODUCT(-('Fluxo de Gastos Gerais'!$B$4:$B$1003=Analítico!$B60),-(Analítico!V$1&gt;='Fluxo de Gastos Gerais'!$D$4:$D$1003),-(Analítico!V$1&lt;='Fluxo de Gastos Gerais'!$E$4:$E$1003),-('Fluxo de Gastos Gerais'!$C$4:$C$1003))</f>
        <v>0</v>
      </c>
      <c r="W60" s="118">
        <f>SUMPRODUCT(-('Fluxo de Gastos Gerais'!$B$4:$B$1003=Analítico!$B60),-(Analítico!W$1&gt;='Fluxo de Gastos Gerais'!$D$4:$D$1003),-(Analítico!W$1&lt;='Fluxo de Gastos Gerais'!$E$4:$E$1003),-('Fluxo de Gastos Gerais'!$C$4:$C$1003))</f>
        <v>0</v>
      </c>
      <c r="X60" s="118">
        <f>SUMPRODUCT(-('Fluxo de Gastos Gerais'!$B$4:$B$1003=Analítico!$B60),-(Analítico!X$1&gt;='Fluxo de Gastos Gerais'!$D$4:$D$1003),-(Analítico!X$1&lt;='Fluxo de Gastos Gerais'!$E$4:$E$1003),-('Fluxo de Gastos Gerais'!$C$4:$C$1003))</f>
        <v>0</v>
      </c>
      <c r="Y60" s="118">
        <f>SUMPRODUCT(-('Fluxo de Gastos Gerais'!$B$4:$B$1003=Analítico!$B60),-(Analítico!Y$1&gt;='Fluxo de Gastos Gerais'!$D$4:$D$1003),-(Analítico!Y$1&lt;='Fluxo de Gastos Gerais'!$E$4:$E$1003),-('Fluxo de Gastos Gerais'!$C$4:$C$1003))</f>
        <v>0</v>
      </c>
      <c r="Z60" s="118">
        <f>SUMPRODUCT(-('Fluxo de Gastos Gerais'!$B$4:$B$1003=Analítico!$B60),-(Analítico!Z$1&gt;='Fluxo de Gastos Gerais'!$D$4:$D$1003),-(Analítico!Z$1&lt;='Fluxo de Gastos Gerais'!$E$4:$E$1003),-('Fluxo de Gastos Gerais'!$C$4:$C$1003))</f>
        <v>0</v>
      </c>
      <c r="AA60" s="113">
        <f t="shared" si="17"/>
        <v>0</v>
      </c>
      <c r="AB60" s="124">
        <f t="shared" ca="1" si="18"/>
        <v>0</v>
      </c>
      <c r="AL60" s="229"/>
      <c r="AM60" s="229"/>
    </row>
    <row r="61" spans="1:39" s="76" customFormat="1" ht="23.25" customHeight="1">
      <c r="A61" s="374" t="s">
        <v>114</v>
      </c>
      <c r="B61" s="375" t="s">
        <v>181</v>
      </c>
      <c r="C61" s="118">
        <f>SUMPRODUCT(-('Fluxo de Gastos Gerais'!$B$4:$B$1003=Analítico!$B61),-(Analítico!C$1&gt;='Fluxo de Gastos Gerais'!$D$4:$D$1003),-(Analítico!C$1&lt;='Fluxo de Gastos Gerais'!$E$4:$E$1003),-('Fluxo de Gastos Gerais'!$C$4:$C$1003))</f>
        <v>0</v>
      </c>
      <c r="D61" s="118">
        <f>SUMPRODUCT(-('Fluxo de Gastos Gerais'!$B$4:$B$1003=Analítico!$B61),-(Analítico!D$1&gt;='Fluxo de Gastos Gerais'!$D$4:$D$1003),-(Analítico!D$1&lt;='Fluxo de Gastos Gerais'!$E$4:$E$1003),-('Fluxo de Gastos Gerais'!$C$4:$C$1003))</f>
        <v>0</v>
      </c>
      <c r="E61" s="118">
        <f>SUMPRODUCT(-('Fluxo de Gastos Gerais'!$B$4:$B$1003=Analítico!$B61),-(Analítico!E$1&gt;='Fluxo de Gastos Gerais'!$D$4:$D$1003),-(Analítico!E$1&lt;='Fluxo de Gastos Gerais'!$E$4:$E$1003),-('Fluxo de Gastos Gerais'!$C$4:$C$1003))</f>
        <v>0</v>
      </c>
      <c r="F61" s="118">
        <f>SUMPRODUCT(-('Fluxo de Gastos Gerais'!$B$4:$B$1003=Analítico!$B61),-(Analítico!F$1&gt;='Fluxo de Gastos Gerais'!$D$4:$D$1003),-(Analítico!F$1&lt;='Fluxo de Gastos Gerais'!$E$4:$E$1003),-('Fluxo de Gastos Gerais'!$C$4:$C$1003))</f>
        <v>0</v>
      </c>
      <c r="G61" s="118">
        <f>SUMPRODUCT(-('Fluxo de Gastos Gerais'!$B$4:$B$1003=Analítico!$B61),-(Analítico!G$1&gt;='Fluxo de Gastos Gerais'!$D$4:$D$1003),-(Analítico!G$1&lt;='Fluxo de Gastos Gerais'!$E$4:$E$1003),-('Fluxo de Gastos Gerais'!$C$4:$C$1003))</f>
        <v>0</v>
      </c>
      <c r="H61" s="118">
        <f>SUMPRODUCT(-('Fluxo de Gastos Gerais'!$B$4:$B$1003=Analítico!$B61),-(Analítico!H$1&gt;='Fluxo de Gastos Gerais'!$D$4:$D$1003),-(Analítico!H$1&lt;='Fluxo de Gastos Gerais'!$E$4:$E$1003),-('Fluxo de Gastos Gerais'!$C$4:$C$1003))</f>
        <v>0</v>
      </c>
      <c r="I61" s="118">
        <f>SUMPRODUCT(-('Fluxo de Gastos Gerais'!$B$4:$B$1003=Analítico!$B61),-(Analítico!I$1&gt;='Fluxo de Gastos Gerais'!$D$4:$D$1003),-(Analítico!I$1&lt;='Fluxo de Gastos Gerais'!$E$4:$E$1003),-('Fluxo de Gastos Gerais'!$C$4:$C$1003))</f>
        <v>0</v>
      </c>
      <c r="J61" s="118">
        <f>SUMPRODUCT(-('Fluxo de Gastos Gerais'!$B$4:$B$1003=Analítico!$B61),-(Analítico!J$1&gt;='Fluxo de Gastos Gerais'!$D$4:$D$1003),-(Analítico!J$1&lt;='Fluxo de Gastos Gerais'!$E$4:$E$1003),-('Fluxo de Gastos Gerais'!$C$4:$C$1003))</f>
        <v>0</v>
      </c>
      <c r="K61" s="118">
        <f>SUMPRODUCT(-('Fluxo de Gastos Gerais'!$B$4:$B$1003=Analítico!$B61),-(Analítico!K$1&gt;='Fluxo de Gastos Gerais'!$D$4:$D$1003),-(Analítico!K$1&lt;='Fluxo de Gastos Gerais'!$E$4:$E$1003),-('Fluxo de Gastos Gerais'!$C$4:$C$1003))</f>
        <v>0</v>
      </c>
      <c r="L61" s="118">
        <f>SUMPRODUCT(-('Fluxo de Gastos Gerais'!$B$4:$B$1003=Analítico!$B61),-(Analítico!L$1&gt;='Fluxo de Gastos Gerais'!$D$4:$D$1003),-(Analítico!L$1&lt;='Fluxo de Gastos Gerais'!$E$4:$E$1003),-('Fluxo de Gastos Gerais'!$C$4:$C$1003))</f>
        <v>0</v>
      </c>
      <c r="M61" s="118">
        <f>SUMPRODUCT(-('Fluxo de Gastos Gerais'!$B$4:$B$1003=Analítico!$B61),-(Analítico!M$1&gt;='Fluxo de Gastos Gerais'!$D$4:$D$1003),-(Analítico!M$1&lt;='Fluxo de Gastos Gerais'!$E$4:$E$1003),-('Fluxo de Gastos Gerais'!$C$4:$C$1003))</f>
        <v>0</v>
      </c>
      <c r="N61" s="118">
        <f>SUMPRODUCT(-('Fluxo de Gastos Gerais'!$B$4:$B$1003=Analítico!$B61),-(Analítico!N$1&gt;='Fluxo de Gastos Gerais'!$D$4:$D$1003),-(Analítico!N$1&lt;='Fluxo de Gastos Gerais'!$E$4:$E$1003),-('Fluxo de Gastos Gerais'!$C$4:$C$1003))</f>
        <v>0</v>
      </c>
      <c r="O61" s="118">
        <f>SUMPRODUCT(-('Fluxo de Gastos Gerais'!$B$4:$B$1003=Analítico!$B61),-(Analítico!O$1&gt;='Fluxo de Gastos Gerais'!$D$4:$D$1003),-(Analítico!O$1&lt;='Fluxo de Gastos Gerais'!$E$4:$E$1003),-('Fluxo de Gastos Gerais'!$C$4:$C$1003))</f>
        <v>0</v>
      </c>
      <c r="P61" s="118">
        <f>SUMPRODUCT(-('Fluxo de Gastos Gerais'!$B$4:$B$1003=Analítico!$B61),-(Analítico!P$1&gt;='Fluxo de Gastos Gerais'!$D$4:$D$1003),-(Analítico!P$1&lt;='Fluxo de Gastos Gerais'!$E$4:$E$1003),-('Fluxo de Gastos Gerais'!$C$4:$C$1003))</f>
        <v>0</v>
      </c>
      <c r="Q61" s="118">
        <f>SUMPRODUCT(-('Fluxo de Gastos Gerais'!$B$4:$B$1003=Analítico!$B61),-(Analítico!Q$1&gt;='Fluxo de Gastos Gerais'!$D$4:$D$1003),-(Analítico!Q$1&lt;='Fluxo de Gastos Gerais'!$E$4:$E$1003),-('Fluxo de Gastos Gerais'!$C$4:$C$1003))</f>
        <v>0</v>
      </c>
      <c r="R61" s="118">
        <f>SUMPRODUCT(-('Fluxo de Gastos Gerais'!$B$4:$B$1003=Analítico!$B61),-(Analítico!R$1&gt;='Fluxo de Gastos Gerais'!$D$4:$D$1003),-(Analítico!R$1&lt;='Fluxo de Gastos Gerais'!$E$4:$E$1003),-('Fluxo de Gastos Gerais'!$C$4:$C$1003))</f>
        <v>0</v>
      </c>
      <c r="S61" s="118">
        <f>SUMPRODUCT(-('Fluxo de Gastos Gerais'!$B$4:$B$1003=Analítico!$B61),-(Analítico!S$1&gt;='Fluxo de Gastos Gerais'!$D$4:$D$1003),-(Analítico!S$1&lt;='Fluxo de Gastos Gerais'!$E$4:$E$1003),-('Fluxo de Gastos Gerais'!$C$4:$C$1003))</f>
        <v>0</v>
      </c>
      <c r="T61" s="118">
        <f>SUMPRODUCT(-('Fluxo de Gastos Gerais'!$B$4:$B$1003=Analítico!$B61),-(Analítico!T$1&gt;='Fluxo de Gastos Gerais'!$D$4:$D$1003),-(Analítico!T$1&lt;='Fluxo de Gastos Gerais'!$E$4:$E$1003),-('Fluxo de Gastos Gerais'!$C$4:$C$1003))</f>
        <v>0</v>
      </c>
      <c r="U61" s="118">
        <f>SUMPRODUCT(-('Fluxo de Gastos Gerais'!$B$4:$B$1003=Analítico!$B61),-(Analítico!U$1&gt;='Fluxo de Gastos Gerais'!$D$4:$D$1003),-(Analítico!U$1&lt;='Fluxo de Gastos Gerais'!$E$4:$E$1003),-('Fluxo de Gastos Gerais'!$C$4:$C$1003))</f>
        <v>0</v>
      </c>
      <c r="V61" s="118">
        <f>SUMPRODUCT(-('Fluxo de Gastos Gerais'!$B$4:$B$1003=Analítico!$B61),-(Analítico!V$1&gt;='Fluxo de Gastos Gerais'!$D$4:$D$1003),-(Analítico!V$1&lt;='Fluxo de Gastos Gerais'!$E$4:$E$1003),-('Fluxo de Gastos Gerais'!$C$4:$C$1003))</f>
        <v>0</v>
      </c>
      <c r="W61" s="118">
        <f>SUMPRODUCT(-('Fluxo de Gastos Gerais'!$B$4:$B$1003=Analítico!$B61),-(Analítico!W$1&gt;='Fluxo de Gastos Gerais'!$D$4:$D$1003),-(Analítico!W$1&lt;='Fluxo de Gastos Gerais'!$E$4:$E$1003),-('Fluxo de Gastos Gerais'!$C$4:$C$1003))</f>
        <v>0</v>
      </c>
      <c r="X61" s="118">
        <f>SUMPRODUCT(-('Fluxo de Gastos Gerais'!$B$4:$B$1003=Analítico!$B61),-(Analítico!X$1&gt;='Fluxo de Gastos Gerais'!$D$4:$D$1003),-(Analítico!X$1&lt;='Fluxo de Gastos Gerais'!$E$4:$E$1003),-('Fluxo de Gastos Gerais'!$C$4:$C$1003))</f>
        <v>0</v>
      </c>
      <c r="Y61" s="118">
        <f>SUMPRODUCT(-('Fluxo de Gastos Gerais'!$B$4:$B$1003=Analítico!$B61),-(Analítico!Y$1&gt;='Fluxo de Gastos Gerais'!$D$4:$D$1003),-(Analítico!Y$1&lt;='Fluxo de Gastos Gerais'!$E$4:$E$1003),-('Fluxo de Gastos Gerais'!$C$4:$C$1003))</f>
        <v>0</v>
      </c>
      <c r="Z61" s="118">
        <f>SUMPRODUCT(-('Fluxo de Gastos Gerais'!$B$4:$B$1003=Analítico!$B61),-(Analítico!Z$1&gt;='Fluxo de Gastos Gerais'!$D$4:$D$1003),-(Analítico!Z$1&lt;='Fluxo de Gastos Gerais'!$E$4:$E$1003),-('Fluxo de Gastos Gerais'!$C$4:$C$1003))</f>
        <v>0</v>
      </c>
      <c r="AA61" s="113">
        <f t="shared" si="17"/>
        <v>0</v>
      </c>
      <c r="AB61" s="124">
        <f t="shared" ca="1" si="18"/>
        <v>0</v>
      </c>
      <c r="AL61" s="229"/>
      <c r="AM61" s="229"/>
    </row>
    <row r="62" spans="1:39" s="76" customFormat="1" ht="23.25" customHeight="1">
      <c r="A62" s="374" t="s">
        <v>115</v>
      </c>
      <c r="B62" s="375" t="s">
        <v>192</v>
      </c>
      <c r="C62" s="118">
        <f>SUMPRODUCT(-('Fluxo de Gastos Gerais'!$B$4:$B$1003=Analítico!$B62),-(Analítico!C$1&gt;='Fluxo de Gastos Gerais'!$D$4:$D$1003),-(Analítico!C$1&lt;='Fluxo de Gastos Gerais'!$E$4:$E$1003),-('Fluxo de Gastos Gerais'!$C$4:$C$1003))</f>
        <v>0</v>
      </c>
      <c r="D62" s="118">
        <f>SUMPRODUCT(-('Fluxo de Gastos Gerais'!$B$4:$B$1003=Analítico!$B62),-(Analítico!D$1&gt;='Fluxo de Gastos Gerais'!$D$4:$D$1003),-(Analítico!D$1&lt;='Fluxo de Gastos Gerais'!$E$4:$E$1003),-('Fluxo de Gastos Gerais'!$C$4:$C$1003))</f>
        <v>0</v>
      </c>
      <c r="E62" s="118">
        <f>SUMPRODUCT(-('Fluxo de Gastos Gerais'!$B$4:$B$1003=Analítico!$B62),-(Analítico!E$1&gt;='Fluxo de Gastos Gerais'!$D$4:$D$1003),-(Analítico!E$1&lt;='Fluxo de Gastos Gerais'!$E$4:$E$1003),-('Fluxo de Gastos Gerais'!$C$4:$C$1003))</f>
        <v>0</v>
      </c>
      <c r="F62" s="118">
        <f>SUMPRODUCT(-('Fluxo de Gastos Gerais'!$B$4:$B$1003=Analítico!$B62),-(Analítico!F$1&gt;='Fluxo de Gastos Gerais'!$D$4:$D$1003),-(Analítico!F$1&lt;='Fluxo de Gastos Gerais'!$E$4:$E$1003),-('Fluxo de Gastos Gerais'!$C$4:$C$1003))</f>
        <v>0</v>
      </c>
      <c r="G62" s="118">
        <f>SUMPRODUCT(-('Fluxo de Gastos Gerais'!$B$4:$B$1003=Analítico!$B62),-(Analítico!G$1&gt;='Fluxo de Gastos Gerais'!$D$4:$D$1003),-(Analítico!G$1&lt;='Fluxo de Gastos Gerais'!$E$4:$E$1003),-('Fluxo de Gastos Gerais'!$C$4:$C$1003))</f>
        <v>0</v>
      </c>
      <c r="H62" s="118">
        <f>SUMPRODUCT(-('Fluxo de Gastos Gerais'!$B$4:$B$1003=Analítico!$B62),-(Analítico!H$1&gt;='Fluxo de Gastos Gerais'!$D$4:$D$1003),-(Analítico!H$1&lt;='Fluxo de Gastos Gerais'!$E$4:$E$1003),-('Fluxo de Gastos Gerais'!$C$4:$C$1003))</f>
        <v>0</v>
      </c>
      <c r="I62" s="118">
        <f>SUMPRODUCT(-('Fluxo de Gastos Gerais'!$B$4:$B$1003=Analítico!$B62),-(Analítico!I$1&gt;='Fluxo de Gastos Gerais'!$D$4:$D$1003),-(Analítico!I$1&lt;='Fluxo de Gastos Gerais'!$E$4:$E$1003),-('Fluxo de Gastos Gerais'!$C$4:$C$1003))</f>
        <v>0</v>
      </c>
      <c r="J62" s="118">
        <f>SUMPRODUCT(-('Fluxo de Gastos Gerais'!$B$4:$B$1003=Analítico!$B62),-(Analítico!J$1&gt;='Fluxo de Gastos Gerais'!$D$4:$D$1003),-(Analítico!J$1&lt;='Fluxo de Gastos Gerais'!$E$4:$E$1003),-('Fluxo de Gastos Gerais'!$C$4:$C$1003))</f>
        <v>0</v>
      </c>
      <c r="K62" s="118">
        <f>SUMPRODUCT(-('Fluxo de Gastos Gerais'!$B$4:$B$1003=Analítico!$B62),-(Analítico!K$1&gt;='Fluxo de Gastos Gerais'!$D$4:$D$1003),-(Analítico!K$1&lt;='Fluxo de Gastos Gerais'!$E$4:$E$1003),-('Fluxo de Gastos Gerais'!$C$4:$C$1003))</f>
        <v>0</v>
      </c>
      <c r="L62" s="118">
        <f>SUMPRODUCT(-('Fluxo de Gastos Gerais'!$B$4:$B$1003=Analítico!$B62),-(Analítico!L$1&gt;='Fluxo de Gastos Gerais'!$D$4:$D$1003),-(Analítico!L$1&lt;='Fluxo de Gastos Gerais'!$E$4:$E$1003),-('Fluxo de Gastos Gerais'!$C$4:$C$1003))</f>
        <v>0</v>
      </c>
      <c r="M62" s="118">
        <f>SUMPRODUCT(-('Fluxo de Gastos Gerais'!$B$4:$B$1003=Analítico!$B62),-(Analítico!M$1&gt;='Fluxo de Gastos Gerais'!$D$4:$D$1003),-(Analítico!M$1&lt;='Fluxo de Gastos Gerais'!$E$4:$E$1003),-('Fluxo de Gastos Gerais'!$C$4:$C$1003))</f>
        <v>0</v>
      </c>
      <c r="N62" s="118">
        <f>SUMPRODUCT(-('Fluxo de Gastos Gerais'!$B$4:$B$1003=Analítico!$B62),-(Analítico!N$1&gt;='Fluxo de Gastos Gerais'!$D$4:$D$1003),-(Analítico!N$1&lt;='Fluxo de Gastos Gerais'!$E$4:$E$1003),-('Fluxo de Gastos Gerais'!$C$4:$C$1003))</f>
        <v>0</v>
      </c>
      <c r="O62" s="118">
        <f>SUMPRODUCT(-('Fluxo de Gastos Gerais'!$B$4:$B$1003=Analítico!$B62),-(Analítico!O$1&gt;='Fluxo de Gastos Gerais'!$D$4:$D$1003),-(Analítico!O$1&lt;='Fluxo de Gastos Gerais'!$E$4:$E$1003),-('Fluxo de Gastos Gerais'!$C$4:$C$1003))</f>
        <v>0</v>
      </c>
      <c r="P62" s="118">
        <f>SUMPRODUCT(-('Fluxo de Gastos Gerais'!$B$4:$B$1003=Analítico!$B62),-(Analítico!P$1&gt;='Fluxo de Gastos Gerais'!$D$4:$D$1003),-(Analítico!P$1&lt;='Fluxo de Gastos Gerais'!$E$4:$E$1003),-('Fluxo de Gastos Gerais'!$C$4:$C$1003))</f>
        <v>0</v>
      </c>
      <c r="Q62" s="118">
        <f>SUMPRODUCT(-('Fluxo de Gastos Gerais'!$B$4:$B$1003=Analítico!$B62),-(Analítico!Q$1&gt;='Fluxo de Gastos Gerais'!$D$4:$D$1003),-(Analítico!Q$1&lt;='Fluxo de Gastos Gerais'!$E$4:$E$1003),-('Fluxo de Gastos Gerais'!$C$4:$C$1003))</f>
        <v>0</v>
      </c>
      <c r="R62" s="118">
        <f>SUMPRODUCT(-('Fluxo de Gastos Gerais'!$B$4:$B$1003=Analítico!$B62),-(Analítico!R$1&gt;='Fluxo de Gastos Gerais'!$D$4:$D$1003),-(Analítico!R$1&lt;='Fluxo de Gastos Gerais'!$E$4:$E$1003),-('Fluxo de Gastos Gerais'!$C$4:$C$1003))</f>
        <v>0</v>
      </c>
      <c r="S62" s="118">
        <f>SUMPRODUCT(-('Fluxo de Gastos Gerais'!$B$4:$B$1003=Analítico!$B62),-(Analítico!S$1&gt;='Fluxo de Gastos Gerais'!$D$4:$D$1003),-(Analítico!S$1&lt;='Fluxo de Gastos Gerais'!$E$4:$E$1003),-('Fluxo de Gastos Gerais'!$C$4:$C$1003))</f>
        <v>0</v>
      </c>
      <c r="T62" s="118">
        <f>SUMPRODUCT(-('Fluxo de Gastos Gerais'!$B$4:$B$1003=Analítico!$B62),-(Analítico!T$1&gt;='Fluxo de Gastos Gerais'!$D$4:$D$1003),-(Analítico!T$1&lt;='Fluxo de Gastos Gerais'!$E$4:$E$1003),-('Fluxo de Gastos Gerais'!$C$4:$C$1003))</f>
        <v>0</v>
      </c>
      <c r="U62" s="118">
        <f>SUMPRODUCT(-('Fluxo de Gastos Gerais'!$B$4:$B$1003=Analítico!$B62),-(Analítico!U$1&gt;='Fluxo de Gastos Gerais'!$D$4:$D$1003),-(Analítico!U$1&lt;='Fluxo de Gastos Gerais'!$E$4:$E$1003),-('Fluxo de Gastos Gerais'!$C$4:$C$1003))</f>
        <v>0</v>
      </c>
      <c r="V62" s="118">
        <f>SUMPRODUCT(-('Fluxo de Gastos Gerais'!$B$4:$B$1003=Analítico!$B62),-(Analítico!V$1&gt;='Fluxo de Gastos Gerais'!$D$4:$D$1003),-(Analítico!V$1&lt;='Fluxo de Gastos Gerais'!$E$4:$E$1003),-('Fluxo de Gastos Gerais'!$C$4:$C$1003))</f>
        <v>0</v>
      </c>
      <c r="W62" s="118">
        <f>SUMPRODUCT(-('Fluxo de Gastos Gerais'!$B$4:$B$1003=Analítico!$B62),-(Analítico!W$1&gt;='Fluxo de Gastos Gerais'!$D$4:$D$1003),-(Analítico!W$1&lt;='Fluxo de Gastos Gerais'!$E$4:$E$1003),-('Fluxo de Gastos Gerais'!$C$4:$C$1003))</f>
        <v>0</v>
      </c>
      <c r="X62" s="118">
        <f>SUMPRODUCT(-('Fluxo de Gastos Gerais'!$B$4:$B$1003=Analítico!$B62),-(Analítico!X$1&gt;='Fluxo de Gastos Gerais'!$D$4:$D$1003),-(Analítico!X$1&lt;='Fluxo de Gastos Gerais'!$E$4:$E$1003),-('Fluxo de Gastos Gerais'!$C$4:$C$1003))</f>
        <v>0</v>
      </c>
      <c r="Y62" s="118">
        <f>SUMPRODUCT(-('Fluxo de Gastos Gerais'!$B$4:$B$1003=Analítico!$B62),-(Analítico!Y$1&gt;='Fluxo de Gastos Gerais'!$D$4:$D$1003),-(Analítico!Y$1&lt;='Fluxo de Gastos Gerais'!$E$4:$E$1003),-('Fluxo de Gastos Gerais'!$C$4:$C$1003))</f>
        <v>0</v>
      </c>
      <c r="Z62" s="118">
        <f>SUMPRODUCT(-('Fluxo de Gastos Gerais'!$B$4:$B$1003=Analítico!$B62),-(Analítico!Z$1&gt;='Fluxo de Gastos Gerais'!$D$4:$D$1003),-(Analítico!Z$1&lt;='Fluxo de Gastos Gerais'!$E$4:$E$1003),-('Fluxo de Gastos Gerais'!$C$4:$C$1003))</f>
        <v>0</v>
      </c>
      <c r="AA62" s="113">
        <f t="shared" si="17"/>
        <v>0</v>
      </c>
      <c r="AB62" s="124">
        <f t="shared" ca="1" si="18"/>
        <v>0</v>
      </c>
      <c r="AL62" s="229"/>
      <c r="AM62" s="229"/>
    </row>
    <row r="63" spans="1:39" s="76" customFormat="1" ht="23.25" customHeight="1">
      <c r="A63" s="374" t="s">
        <v>116</v>
      </c>
      <c r="B63" s="376" t="s">
        <v>195</v>
      </c>
      <c r="C63" s="118">
        <f>SUMPRODUCT(-('Fluxo de Gastos Gerais'!$B$4:$B$1003=Analítico!$B63),-(Analítico!C$1&gt;='Fluxo de Gastos Gerais'!$D$4:$D$1003),-(Analítico!C$1&lt;='Fluxo de Gastos Gerais'!$E$4:$E$1003),-('Fluxo de Gastos Gerais'!$C$4:$C$1003))</f>
        <v>0</v>
      </c>
      <c r="D63" s="118">
        <f>SUMPRODUCT(-('Fluxo de Gastos Gerais'!$B$4:$B$1003=Analítico!$B63),-(Analítico!D$1&gt;='Fluxo de Gastos Gerais'!$D$4:$D$1003),-(Analítico!D$1&lt;='Fluxo de Gastos Gerais'!$E$4:$E$1003),-('Fluxo de Gastos Gerais'!$C$4:$C$1003))</f>
        <v>0</v>
      </c>
      <c r="E63" s="118">
        <f>SUMPRODUCT(-('Fluxo de Gastos Gerais'!$B$4:$B$1003=Analítico!$B63),-(Analítico!E$1&gt;='Fluxo de Gastos Gerais'!$D$4:$D$1003),-(Analítico!E$1&lt;='Fluxo de Gastos Gerais'!$E$4:$E$1003),-('Fluxo de Gastos Gerais'!$C$4:$C$1003))</f>
        <v>0</v>
      </c>
      <c r="F63" s="118">
        <f>SUMPRODUCT(-('Fluxo de Gastos Gerais'!$B$4:$B$1003=Analítico!$B63),-(Analítico!F$1&gt;='Fluxo de Gastos Gerais'!$D$4:$D$1003),-(Analítico!F$1&lt;='Fluxo de Gastos Gerais'!$E$4:$E$1003),-('Fluxo de Gastos Gerais'!$C$4:$C$1003))</f>
        <v>0</v>
      </c>
      <c r="G63" s="118">
        <f>SUMPRODUCT(-('Fluxo de Gastos Gerais'!$B$4:$B$1003=Analítico!$B63),-(Analítico!G$1&gt;='Fluxo de Gastos Gerais'!$D$4:$D$1003),-(Analítico!G$1&lt;='Fluxo de Gastos Gerais'!$E$4:$E$1003),-('Fluxo de Gastos Gerais'!$C$4:$C$1003))</f>
        <v>0</v>
      </c>
      <c r="H63" s="118">
        <f>SUMPRODUCT(-('Fluxo de Gastos Gerais'!$B$4:$B$1003=Analítico!$B63),-(Analítico!H$1&gt;='Fluxo de Gastos Gerais'!$D$4:$D$1003),-(Analítico!H$1&lt;='Fluxo de Gastos Gerais'!$E$4:$E$1003),-('Fluxo de Gastos Gerais'!$C$4:$C$1003))</f>
        <v>0</v>
      </c>
      <c r="I63" s="118">
        <f>SUMPRODUCT(-('Fluxo de Gastos Gerais'!$B$4:$B$1003=Analítico!$B63),-(Analítico!I$1&gt;='Fluxo de Gastos Gerais'!$D$4:$D$1003),-(Analítico!I$1&lt;='Fluxo de Gastos Gerais'!$E$4:$E$1003),-('Fluxo de Gastos Gerais'!$C$4:$C$1003))</f>
        <v>0</v>
      </c>
      <c r="J63" s="118">
        <f>SUMPRODUCT(-('Fluxo de Gastos Gerais'!$B$4:$B$1003=Analítico!$B63),-(Analítico!J$1&gt;='Fluxo de Gastos Gerais'!$D$4:$D$1003),-(Analítico!J$1&lt;='Fluxo de Gastos Gerais'!$E$4:$E$1003),-('Fluxo de Gastos Gerais'!$C$4:$C$1003))</f>
        <v>0</v>
      </c>
      <c r="K63" s="118">
        <f>SUMPRODUCT(-('Fluxo de Gastos Gerais'!$B$4:$B$1003=Analítico!$B63),-(Analítico!K$1&gt;='Fluxo de Gastos Gerais'!$D$4:$D$1003),-(Analítico!K$1&lt;='Fluxo de Gastos Gerais'!$E$4:$E$1003),-('Fluxo de Gastos Gerais'!$C$4:$C$1003))</f>
        <v>0</v>
      </c>
      <c r="L63" s="118">
        <f>SUMPRODUCT(-('Fluxo de Gastos Gerais'!$B$4:$B$1003=Analítico!$B63),-(Analítico!L$1&gt;='Fluxo de Gastos Gerais'!$D$4:$D$1003),-(Analítico!L$1&lt;='Fluxo de Gastos Gerais'!$E$4:$E$1003),-('Fluxo de Gastos Gerais'!$C$4:$C$1003))</f>
        <v>0</v>
      </c>
      <c r="M63" s="118">
        <f>SUMPRODUCT(-('Fluxo de Gastos Gerais'!$B$4:$B$1003=Analítico!$B63),-(Analítico!M$1&gt;='Fluxo de Gastos Gerais'!$D$4:$D$1003),-(Analítico!M$1&lt;='Fluxo de Gastos Gerais'!$E$4:$E$1003),-('Fluxo de Gastos Gerais'!$C$4:$C$1003))</f>
        <v>0</v>
      </c>
      <c r="N63" s="118">
        <f>SUMPRODUCT(-('Fluxo de Gastos Gerais'!$B$4:$B$1003=Analítico!$B63),-(Analítico!N$1&gt;='Fluxo de Gastos Gerais'!$D$4:$D$1003),-(Analítico!N$1&lt;='Fluxo de Gastos Gerais'!$E$4:$E$1003),-('Fluxo de Gastos Gerais'!$C$4:$C$1003))</f>
        <v>0</v>
      </c>
      <c r="O63" s="118">
        <f>SUMPRODUCT(-('Fluxo de Gastos Gerais'!$B$4:$B$1003=Analítico!$B63),-(Analítico!O$1&gt;='Fluxo de Gastos Gerais'!$D$4:$D$1003),-(Analítico!O$1&lt;='Fluxo de Gastos Gerais'!$E$4:$E$1003),-('Fluxo de Gastos Gerais'!$C$4:$C$1003))</f>
        <v>0</v>
      </c>
      <c r="P63" s="118">
        <f>SUMPRODUCT(-('Fluxo de Gastos Gerais'!$B$4:$B$1003=Analítico!$B63),-(Analítico!P$1&gt;='Fluxo de Gastos Gerais'!$D$4:$D$1003),-(Analítico!P$1&lt;='Fluxo de Gastos Gerais'!$E$4:$E$1003),-('Fluxo de Gastos Gerais'!$C$4:$C$1003))</f>
        <v>0</v>
      </c>
      <c r="Q63" s="118">
        <f>SUMPRODUCT(-('Fluxo de Gastos Gerais'!$B$4:$B$1003=Analítico!$B63),-(Analítico!Q$1&gt;='Fluxo de Gastos Gerais'!$D$4:$D$1003),-(Analítico!Q$1&lt;='Fluxo de Gastos Gerais'!$E$4:$E$1003),-('Fluxo de Gastos Gerais'!$C$4:$C$1003))</f>
        <v>0</v>
      </c>
      <c r="R63" s="118">
        <f>SUMPRODUCT(-('Fluxo de Gastos Gerais'!$B$4:$B$1003=Analítico!$B63),-(Analítico!R$1&gt;='Fluxo de Gastos Gerais'!$D$4:$D$1003),-(Analítico!R$1&lt;='Fluxo de Gastos Gerais'!$E$4:$E$1003),-('Fluxo de Gastos Gerais'!$C$4:$C$1003))</f>
        <v>0</v>
      </c>
      <c r="S63" s="118">
        <f>SUMPRODUCT(-('Fluxo de Gastos Gerais'!$B$4:$B$1003=Analítico!$B63),-(Analítico!S$1&gt;='Fluxo de Gastos Gerais'!$D$4:$D$1003),-(Analítico!S$1&lt;='Fluxo de Gastos Gerais'!$E$4:$E$1003),-('Fluxo de Gastos Gerais'!$C$4:$C$1003))</f>
        <v>0</v>
      </c>
      <c r="T63" s="118">
        <f>SUMPRODUCT(-('Fluxo de Gastos Gerais'!$B$4:$B$1003=Analítico!$B63),-(Analítico!T$1&gt;='Fluxo de Gastos Gerais'!$D$4:$D$1003),-(Analítico!T$1&lt;='Fluxo de Gastos Gerais'!$E$4:$E$1003),-('Fluxo de Gastos Gerais'!$C$4:$C$1003))</f>
        <v>0</v>
      </c>
      <c r="U63" s="118">
        <f>SUMPRODUCT(-('Fluxo de Gastos Gerais'!$B$4:$B$1003=Analítico!$B63),-(Analítico!U$1&gt;='Fluxo de Gastos Gerais'!$D$4:$D$1003),-(Analítico!U$1&lt;='Fluxo de Gastos Gerais'!$E$4:$E$1003),-('Fluxo de Gastos Gerais'!$C$4:$C$1003))</f>
        <v>0</v>
      </c>
      <c r="V63" s="118">
        <f>SUMPRODUCT(-('Fluxo de Gastos Gerais'!$B$4:$B$1003=Analítico!$B63),-(Analítico!V$1&gt;='Fluxo de Gastos Gerais'!$D$4:$D$1003),-(Analítico!V$1&lt;='Fluxo de Gastos Gerais'!$E$4:$E$1003),-('Fluxo de Gastos Gerais'!$C$4:$C$1003))</f>
        <v>0</v>
      </c>
      <c r="W63" s="118">
        <f>SUMPRODUCT(-('Fluxo de Gastos Gerais'!$B$4:$B$1003=Analítico!$B63),-(Analítico!W$1&gt;='Fluxo de Gastos Gerais'!$D$4:$D$1003),-(Analítico!W$1&lt;='Fluxo de Gastos Gerais'!$E$4:$E$1003),-('Fluxo de Gastos Gerais'!$C$4:$C$1003))</f>
        <v>0</v>
      </c>
      <c r="X63" s="118">
        <f>SUMPRODUCT(-('Fluxo de Gastos Gerais'!$B$4:$B$1003=Analítico!$B63),-(Analítico!X$1&gt;='Fluxo de Gastos Gerais'!$D$4:$D$1003),-(Analítico!X$1&lt;='Fluxo de Gastos Gerais'!$E$4:$E$1003),-('Fluxo de Gastos Gerais'!$C$4:$C$1003))</f>
        <v>0</v>
      </c>
      <c r="Y63" s="118">
        <f>SUMPRODUCT(-('Fluxo de Gastos Gerais'!$B$4:$B$1003=Analítico!$B63),-(Analítico!Y$1&gt;='Fluxo de Gastos Gerais'!$D$4:$D$1003),-(Analítico!Y$1&lt;='Fluxo de Gastos Gerais'!$E$4:$E$1003),-('Fluxo de Gastos Gerais'!$C$4:$C$1003))</f>
        <v>0</v>
      </c>
      <c r="Z63" s="118">
        <f>SUMPRODUCT(-('Fluxo de Gastos Gerais'!$B$4:$B$1003=Analítico!$B63),-(Analítico!Z$1&gt;='Fluxo de Gastos Gerais'!$D$4:$D$1003),-(Analítico!Z$1&lt;='Fluxo de Gastos Gerais'!$E$4:$E$1003),-('Fluxo de Gastos Gerais'!$C$4:$C$1003))</f>
        <v>0</v>
      </c>
      <c r="AA63" s="113">
        <f t="shared" si="17"/>
        <v>0</v>
      </c>
      <c r="AB63" s="124">
        <f t="shared" ca="1" si="18"/>
        <v>0</v>
      </c>
      <c r="AL63" s="229"/>
      <c r="AM63" s="229"/>
    </row>
    <row r="64" spans="1:39" s="76" customFormat="1" ht="23.25" customHeight="1">
      <c r="A64" s="374" t="s">
        <v>117</v>
      </c>
      <c r="B64" s="375" t="s">
        <v>80</v>
      </c>
      <c r="C64" s="118">
        <f>SUMPRODUCT(-('Fluxo de Gastos Gerais'!$B$4:$B$1003=Analítico!$B64),-(Analítico!C$1&gt;='Fluxo de Gastos Gerais'!$D$4:$D$1003),-(Analítico!C$1&lt;='Fluxo de Gastos Gerais'!$E$4:$E$1003),-('Fluxo de Gastos Gerais'!$C$4:$C$1003))</f>
        <v>0</v>
      </c>
      <c r="D64" s="118">
        <f>SUMPRODUCT(-('Fluxo de Gastos Gerais'!$B$4:$B$1003=Analítico!$B64),-(Analítico!D$1&gt;='Fluxo de Gastos Gerais'!$D$4:$D$1003),-(Analítico!D$1&lt;='Fluxo de Gastos Gerais'!$E$4:$E$1003),-('Fluxo de Gastos Gerais'!$C$4:$C$1003))</f>
        <v>0</v>
      </c>
      <c r="E64" s="118">
        <f>SUMPRODUCT(-('Fluxo de Gastos Gerais'!$B$4:$B$1003=Analítico!$B64),-(Analítico!E$1&gt;='Fluxo de Gastos Gerais'!$D$4:$D$1003),-(Analítico!E$1&lt;='Fluxo de Gastos Gerais'!$E$4:$E$1003),-('Fluxo de Gastos Gerais'!$C$4:$C$1003))</f>
        <v>0</v>
      </c>
      <c r="F64" s="118">
        <f>SUMPRODUCT(-('Fluxo de Gastos Gerais'!$B$4:$B$1003=Analítico!$B64),-(Analítico!F$1&gt;='Fluxo de Gastos Gerais'!$D$4:$D$1003),-(Analítico!F$1&lt;='Fluxo de Gastos Gerais'!$E$4:$E$1003),-('Fluxo de Gastos Gerais'!$C$4:$C$1003))</f>
        <v>0</v>
      </c>
      <c r="G64" s="118">
        <f>SUMPRODUCT(-('Fluxo de Gastos Gerais'!$B$4:$B$1003=Analítico!$B64),-(Analítico!G$1&gt;='Fluxo de Gastos Gerais'!$D$4:$D$1003),-(Analítico!G$1&lt;='Fluxo de Gastos Gerais'!$E$4:$E$1003),-('Fluxo de Gastos Gerais'!$C$4:$C$1003))</f>
        <v>0</v>
      </c>
      <c r="H64" s="118">
        <f>SUMPRODUCT(-('Fluxo de Gastos Gerais'!$B$4:$B$1003=Analítico!$B64),-(Analítico!H$1&gt;='Fluxo de Gastos Gerais'!$D$4:$D$1003),-(Analítico!H$1&lt;='Fluxo de Gastos Gerais'!$E$4:$E$1003),-('Fluxo de Gastos Gerais'!$C$4:$C$1003))</f>
        <v>0</v>
      </c>
      <c r="I64" s="118">
        <f>SUMPRODUCT(-('Fluxo de Gastos Gerais'!$B$4:$B$1003=Analítico!$B64),-(Analítico!I$1&gt;='Fluxo de Gastos Gerais'!$D$4:$D$1003),-(Analítico!I$1&lt;='Fluxo de Gastos Gerais'!$E$4:$E$1003),-('Fluxo de Gastos Gerais'!$C$4:$C$1003))</f>
        <v>0</v>
      </c>
      <c r="J64" s="118">
        <f>SUMPRODUCT(-('Fluxo de Gastos Gerais'!$B$4:$B$1003=Analítico!$B64),-(Analítico!J$1&gt;='Fluxo de Gastos Gerais'!$D$4:$D$1003),-(Analítico!J$1&lt;='Fluxo de Gastos Gerais'!$E$4:$E$1003),-('Fluxo de Gastos Gerais'!$C$4:$C$1003))</f>
        <v>0</v>
      </c>
      <c r="K64" s="118">
        <f>SUMPRODUCT(-('Fluxo de Gastos Gerais'!$B$4:$B$1003=Analítico!$B64),-(Analítico!K$1&gt;='Fluxo de Gastos Gerais'!$D$4:$D$1003),-(Analítico!K$1&lt;='Fluxo de Gastos Gerais'!$E$4:$E$1003),-('Fluxo de Gastos Gerais'!$C$4:$C$1003))</f>
        <v>0</v>
      </c>
      <c r="L64" s="118">
        <f>SUMPRODUCT(-('Fluxo de Gastos Gerais'!$B$4:$B$1003=Analítico!$B64),-(Analítico!L$1&gt;='Fluxo de Gastos Gerais'!$D$4:$D$1003),-(Analítico!L$1&lt;='Fluxo de Gastos Gerais'!$E$4:$E$1003),-('Fluxo de Gastos Gerais'!$C$4:$C$1003))</f>
        <v>0</v>
      </c>
      <c r="M64" s="118">
        <f>SUMPRODUCT(-('Fluxo de Gastos Gerais'!$B$4:$B$1003=Analítico!$B64),-(Analítico!M$1&gt;='Fluxo de Gastos Gerais'!$D$4:$D$1003),-(Analítico!M$1&lt;='Fluxo de Gastos Gerais'!$E$4:$E$1003),-('Fluxo de Gastos Gerais'!$C$4:$C$1003))</f>
        <v>0</v>
      </c>
      <c r="N64" s="118">
        <f>SUMPRODUCT(-('Fluxo de Gastos Gerais'!$B$4:$B$1003=Analítico!$B64),-(Analítico!N$1&gt;='Fluxo de Gastos Gerais'!$D$4:$D$1003),-(Analítico!N$1&lt;='Fluxo de Gastos Gerais'!$E$4:$E$1003),-('Fluxo de Gastos Gerais'!$C$4:$C$1003))</f>
        <v>0</v>
      </c>
      <c r="O64" s="118">
        <f>SUMPRODUCT(-('Fluxo de Gastos Gerais'!$B$4:$B$1003=Analítico!$B64),-(Analítico!O$1&gt;='Fluxo de Gastos Gerais'!$D$4:$D$1003),-(Analítico!O$1&lt;='Fluxo de Gastos Gerais'!$E$4:$E$1003),-('Fluxo de Gastos Gerais'!$C$4:$C$1003))</f>
        <v>0</v>
      </c>
      <c r="P64" s="118">
        <f>SUMPRODUCT(-('Fluxo de Gastos Gerais'!$B$4:$B$1003=Analítico!$B64),-(Analítico!P$1&gt;='Fluxo de Gastos Gerais'!$D$4:$D$1003),-(Analítico!P$1&lt;='Fluxo de Gastos Gerais'!$E$4:$E$1003),-('Fluxo de Gastos Gerais'!$C$4:$C$1003))</f>
        <v>0</v>
      </c>
      <c r="Q64" s="118">
        <f>SUMPRODUCT(-('Fluxo de Gastos Gerais'!$B$4:$B$1003=Analítico!$B64),-(Analítico!Q$1&gt;='Fluxo de Gastos Gerais'!$D$4:$D$1003),-(Analítico!Q$1&lt;='Fluxo de Gastos Gerais'!$E$4:$E$1003),-('Fluxo de Gastos Gerais'!$C$4:$C$1003))</f>
        <v>0</v>
      </c>
      <c r="R64" s="118">
        <f>SUMPRODUCT(-('Fluxo de Gastos Gerais'!$B$4:$B$1003=Analítico!$B64),-(Analítico!R$1&gt;='Fluxo de Gastos Gerais'!$D$4:$D$1003),-(Analítico!R$1&lt;='Fluxo de Gastos Gerais'!$E$4:$E$1003),-('Fluxo de Gastos Gerais'!$C$4:$C$1003))</f>
        <v>0</v>
      </c>
      <c r="S64" s="118">
        <f>SUMPRODUCT(-('Fluxo de Gastos Gerais'!$B$4:$B$1003=Analítico!$B64),-(Analítico!S$1&gt;='Fluxo de Gastos Gerais'!$D$4:$D$1003),-(Analítico!S$1&lt;='Fluxo de Gastos Gerais'!$E$4:$E$1003),-('Fluxo de Gastos Gerais'!$C$4:$C$1003))</f>
        <v>0</v>
      </c>
      <c r="T64" s="118">
        <f>SUMPRODUCT(-('Fluxo de Gastos Gerais'!$B$4:$B$1003=Analítico!$B64),-(Analítico!T$1&gt;='Fluxo de Gastos Gerais'!$D$4:$D$1003),-(Analítico!T$1&lt;='Fluxo de Gastos Gerais'!$E$4:$E$1003),-('Fluxo de Gastos Gerais'!$C$4:$C$1003))</f>
        <v>0</v>
      </c>
      <c r="U64" s="118">
        <f>SUMPRODUCT(-('Fluxo de Gastos Gerais'!$B$4:$B$1003=Analítico!$B64),-(Analítico!U$1&gt;='Fluxo de Gastos Gerais'!$D$4:$D$1003),-(Analítico!U$1&lt;='Fluxo de Gastos Gerais'!$E$4:$E$1003),-('Fluxo de Gastos Gerais'!$C$4:$C$1003))</f>
        <v>0</v>
      </c>
      <c r="V64" s="118">
        <f>SUMPRODUCT(-('Fluxo de Gastos Gerais'!$B$4:$B$1003=Analítico!$B64),-(Analítico!V$1&gt;='Fluxo de Gastos Gerais'!$D$4:$D$1003),-(Analítico!V$1&lt;='Fluxo de Gastos Gerais'!$E$4:$E$1003),-('Fluxo de Gastos Gerais'!$C$4:$C$1003))</f>
        <v>0</v>
      </c>
      <c r="W64" s="118">
        <f>SUMPRODUCT(-('Fluxo de Gastos Gerais'!$B$4:$B$1003=Analítico!$B64),-(Analítico!W$1&gt;='Fluxo de Gastos Gerais'!$D$4:$D$1003),-(Analítico!W$1&lt;='Fluxo de Gastos Gerais'!$E$4:$E$1003),-('Fluxo de Gastos Gerais'!$C$4:$C$1003))</f>
        <v>0</v>
      </c>
      <c r="X64" s="118">
        <f>SUMPRODUCT(-('Fluxo de Gastos Gerais'!$B$4:$B$1003=Analítico!$B64),-(Analítico!X$1&gt;='Fluxo de Gastos Gerais'!$D$4:$D$1003),-(Analítico!X$1&lt;='Fluxo de Gastos Gerais'!$E$4:$E$1003),-('Fluxo de Gastos Gerais'!$C$4:$C$1003))</f>
        <v>0</v>
      </c>
      <c r="Y64" s="118">
        <f>SUMPRODUCT(-('Fluxo de Gastos Gerais'!$B$4:$B$1003=Analítico!$B64),-(Analítico!Y$1&gt;='Fluxo de Gastos Gerais'!$D$4:$D$1003),-(Analítico!Y$1&lt;='Fluxo de Gastos Gerais'!$E$4:$E$1003),-('Fluxo de Gastos Gerais'!$C$4:$C$1003))</f>
        <v>0</v>
      </c>
      <c r="Z64" s="118">
        <f>SUMPRODUCT(-('Fluxo de Gastos Gerais'!$B$4:$B$1003=Analítico!$B64),-(Analítico!Z$1&gt;='Fluxo de Gastos Gerais'!$D$4:$D$1003),-(Analítico!Z$1&lt;='Fluxo de Gastos Gerais'!$E$4:$E$1003),-('Fluxo de Gastos Gerais'!$C$4:$C$1003))</f>
        <v>0</v>
      </c>
      <c r="AA64" s="113">
        <f t="shared" si="17"/>
        <v>0</v>
      </c>
      <c r="AB64" s="124">
        <f t="shared" ca="1" si="18"/>
        <v>0</v>
      </c>
      <c r="AL64" s="229"/>
      <c r="AM64" s="229"/>
    </row>
    <row r="65" spans="1:39" s="76" customFormat="1" ht="23.25" customHeight="1">
      <c r="A65" s="374" t="s">
        <v>118</v>
      </c>
      <c r="B65" s="375" t="s">
        <v>193</v>
      </c>
      <c r="C65" s="118">
        <f>SUMPRODUCT(-('Fluxo de Gastos Gerais'!$B$4:$B$1003=Analítico!$B65),-(Analítico!C$1&gt;='Fluxo de Gastos Gerais'!$D$4:$D$1003),-(Analítico!C$1&lt;='Fluxo de Gastos Gerais'!$E$4:$E$1003),-('Fluxo de Gastos Gerais'!$C$4:$C$1003))</f>
        <v>0</v>
      </c>
      <c r="D65" s="118">
        <f>SUMPRODUCT(-('Fluxo de Gastos Gerais'!$B$4:$B$1003=Analítico!$B65),-(Analítico!D$1&gt;='Fluxo de Gastos Gerais'!$D$4:$D$1003),-(Analítico!D$1&lt;='Fluxo de Gastos Gerais'!$E$4:$E$1003),-('Fluxo de Gastos Gerais'!$C$4:$C$1003))</f>
        <v>0</v>
      </c>
      <c r="E65" s="118">
        <f>SUMPRODUCT(-('Fluxo de Gastos Gerais'!$B$4:$B$1003=Analítico!$B65),-(Analítico!E$1&gt;='Fluxo de Gastos Gerais'!$D$4:$D$1003),-(Analítico!E$1&lt;='Fluxo de Gastos Gerais'!$E$4:$E$1003),-('Fluxo de Gastos Gerais'!$C$4:$C$1003))</f>
        <v>0</v>
      </c>
      <c r="F65" s="118">
        <f>SUMPRODUCT(-('Fluxo de Gastos Gerais'!$B$4:$B$1003=Analítico!$B65),-(Analítico!F$1&gt;='Fluxo de Gastos Gerais'!$D$4:$D$1003),-(Analítico!F$1&lt;='Fluxo de Gastos Gerais'!$E$4:$E$1003),-('Fluxo de Gastos Gerais'!$C$4:$C$1003))</f>
        <v>0</v>
      </c>
      <c r="G65" s="118">
        <f>SUMPRODUCT(-('Fluxo de Gastos Gerais'!$B$4:$B$1003=Analítico!$B65),-(Analítico!G$1&gt;='Fluxo de Gastos Gerais'!$D$4:$D$1003),-(Analítico!G$1&lt;='Fluxo de Gastos Gerais'!$E$4:$E$1003),-('Fluxo de Gastos Gerais'!$C$4:$C$1003))</f>
        <v>0</v>
      </c>
      <c r="H65" s="118">
        <f>SUMPRODUCT(-('Fluxo de Gastos Gerais'!$B$4:$B$1003=Analítico!$B65),-(Analítico!H$1&gt;='Fluxo de Gastos Gerais'!$D$4:$D$1003),-(Analítico!H$1&lt;='Fluxo de Gastos Gerais'!$E$4:$E$1003),-('Fluxo de Gastos Gerais'!$C$4:$C$1003))</f>
        <v>0</v>
      </c>
      <c r="I65" s="118">
        <f>SUMPRODUCT(-('Fluxo de Gastos Gerais'!$B$4:$B$1003=Analítico!$B65),-(Analítico!I$1&gt;='Fluxo de Gastos Gerais'!$D$4:$D$1003),-(Analítico!I$1&lt;='Fluxo de Gastos Gerais'!$E$4:$E$1003),-('Fluxo de Gastos Gerais'!$C$4:$C$1003))</f>
        <v>0</v>
      </c>
      <c r="J65" s="118">
        <f>SUMPRODUCT(-('Fluxo de Gastos Gerais'!$B$4:$B$1003=Analítico!$B65),-(Analítico!J$1&gt;='Fluxo de Gastos Gerais'!$D$4:$D$1003),-(Analítico!J$1&lt;='Fluxo de Gastos Gerais'!$E$4:$E$1003),-('Fluxo de Gastos Gerais'!$C$4:$C$1003))</f>
        <v>0</v>
      </c>
      <c r="K65" s="118">
        <f>SUMPRODUCT(-('Fluxo de Gastos Gerais'!$B$4:$B$1003=Analítico!$B65),-(Analítico!K$1&gt;='Fluxo de Gastos Gerais'!$D$4:$D$1003),-(Analítico!K$1&lt;='Fluxo de Gastos Gerais'!$E$4:$E$1003),-('Fluxo de Gastos Gerais'!$C$4:$C$1003))</f>
        <v>0</v>
      </c>
      <c r="L65" s="118">
        <f>SUMPRODUCT(-('Fluxo de Gastos Gerais'!$B$4:$B$1003=Analítico!$B65),-(Analítico!L$1&gt;='Fluxo de Gastos Gerais'!$D$4:$D$1003),-(Analítico!L$1&lt;='Fluxo de Gastos Gerais'!$E$4:$E$1003),-('Fluxo de Gastos Gerais'!$C$4:$C$1003))</f>
        <v>0</v>
      </c>
      <c r="M65" s="118">
        <f>SUMPRODUCT(-('Fluxo de Gastos Gerais'!$B$4:$B$1003=Analítico!$B65),-(Analítico!M$1&gt;='Fluxo de Gastos Gerais'!$D$4:$D$1003),-(Analítico!M$1&lt;='Fluxo de Gastos Gerais'!$E$4:$E$1003),-('Fluxo de Gastos Gerais'!$C$4:$C$1003))</f>
        <v>0</v>
      </c>
      <c r="N65" s="118">
        <f>SUMPRODUCT(-('Fluxo de Gastos Gerais'!$B$4:$B$1003=Analítico!$B65),-(Analítico!N$1&gt;='Fluxo de Gastos Gerais'!$D$4:$D$1003),-(Analítico!N$1&lt;='Fluxo de Gastos Gerais'!$E$4:$E$1003),-('Fluxo de Gastos Gerais'!$C$4:$C$1003))</f>
        <v>0</v>
      </c>
      <c r="O65" s="118">
        <f>SUMPRODUCT(-('Fluxo de Gastos Gerais'!$B$4:$B$1003=Analítico!$B65),-(Analítico!O$1&gt;='Fluxo de Gastos Gerais'!$D$4:$D$1003),-(Analítico!O$1&lt;='Fluxo de Gastos Gerais'!$E$4:$E$1003),-('Fluxo de Gastos Gerais'!$C$4:$C$1003))</f>
        <v>0</v>
      </c>
      <c r="P65" s="118">
        <f>SUMPRODUCT(-('Fluxo de Gastos Gerais'!$B$4:$B$1003=Analítico!$B65),-(Analítico!P$1&gt;='Fluxo de Gastos Gerais'!$D$4:$D$1003),-(Analítico!P$1&lt;='Fluxo de Gastos Gerais'!$E$4:$E$1003),-('Fluxo de Gastos Gerais'!$C$4:$C$1003))</f>
        <v>0</v>
      </c>
      <c r="Q65" s="118">
        <f>SUMPRODUCT(-('Fluxo de Gastos Gerais'!$B$4:$B$1003=Analítico!$B65),-(Analítico!Q$1&gt;='Fluxo de Gastos Gerais'!$D$4:$D$1003),-(Analítico!Q$1&lt;='Fluxo de Gastos Gerais'!$E$4:$E$1003),-('Fluxo de Gastos Gerais'!$C$4:$C$1003))</f>
        <v>0</v>
      </c>
      <c r="R65" s="118">
        <f>SUMPRODUCT(-('Fluxo de Gastos Gerais'!$B$4:$B$1003=Analítico!$B65),-(Analítico!R$1&gt;='Fluxo de Gastos Gerais'!$D$4:$D$1003),-(Analítico!R$1&lt;='Fluxo de Gastos Gerais'!$E$4:$E$1003),-('Fluxo de Gastos Gerais'!$C$4:$C$1003))</f>
        <v>0</v>
      </c>
      <c r="S65" s="118">
        <f>SUMPRODUCT(-('Fluxo de Gastos Gerais'!$B$4:$B$1003=Analítico!$B65),-(Analítico!S$1&gt;='Fluxo de Gastos Gerais'!$D$4:$D$1003),-(Analítico!S$1&lt;='Fluxo de Gastos Gerais'!$E$4:$E$1003),-('Fluxo de Gastos Gerais'!$C$4:$C$1003))</f>
        <v>0</v>
      </c>
      <c r="T65" s="118">
        <f>SUMPRODUCT(-('Fluxo de Gastos Gerais'!$B$4:$B$1003=Analítico!$B65),-(Analítico!T$1&gt;='Fluxo de Gastos Gerais'!$D$4:$D$1003),-(Analítico!T$1&lt;='Fluxo de Gastos Gerais'!$E$4:$E$1003),-('Fluxo de Gastos Gerais'!$C$4:$C$1003))</f>
        <v>0</v>
      </c>
      <c r="U65" s="118">
        <f>SUMPRODUCT(-('Fluxo de Gastos Gerais'!$B$4:$B$1003=Analítico!$B65),-(Analítico!U$1&gt;='Fluxo de Gastos Gerais'!$D$4:$D$1003),-(Analítico!U$1&lt;='Fluxo de Gastos Gerais'!$E$4:$E$1003),-('Fluxo de Gastos Gerais'!$C$4:$C$1003))</f>
        <v>0</v>
      </c>
      <c r="V65" s="118">
        <f>SUMPRODUCT(-('Fluxo de Gastos Gerais'!$B$4:$B$1003=Analítico!$B65),-(Analítico!V$1&gt;='Fluxo de Gastos Gerais'!$D$4:$D$1003),-(Analítico!V$1&lt;='Fluxo de Gastos Gerais'!$E$4:$E$1003),-('Fluxo de Gastos Gerais'!$C$4:$C$1003))</f>
        <v>0</v>
      </c>
      <c r="W65" s="118">
        <f>SUMPRODUCT(-('Fluxo de Gastos Gerais'!$B$4:$B$1003=Analítico!$B65),-(Analítico!W$1&gt;='Fluxo de Gastos Gerais'!$D$4:$D$1003),-(Analítico!W$1&lt;='Fluxo de Gastos Gerais'!$E$4:$E$1003),-('Fluxo de Gastos Gerais'!$C$4:$C$1003))</f>
        <v>0</v>
      </c>
      <c r="X65" s="118">
        <f>SUMPRODUCT(-('Fluxo de Gastos Gerais'!$B$4:$B$1003=Analítico!$B65),-(Analítico!X$1&gt;='Fluxo de Gastos Gerais'!$D$4:$D$1003),-(Analítico!X$1&lt;='Fluxo de Gastos Gerais'!$E$4:$E$1003),-('Fluxo de Gastos Gerais'!$C$4:$C$1003))</f>
        <v>0</v>
      </c>
      <c r="Y65" s="118">
        <f>SUMPRODUCT(-('Fluxo de Gastos Gerais'!$B$4:$B$1003=Analítico!$B65),-(Analítico!Y$1&gt;='Fluxo de Gastos Gerais'!$D$4:$D$1003),-(Analítico!Y$1&lt;='Fluxo de Gastos Gerais'!$E$4:$E$1003),-('Fluxo de Gastos Gerais'!$C$4:$C$1003))</f>
        <v>0</v>
      </c>
      <c r="Z65" s="118">
        <f>SUMPRODUCT(-('Fluxo de Gastos Gerais'!$B$4:$B$1003=Analítico!$B65),-(Analítico!Z$1&gt;='Fluxo de Gastos Gerais'!$D$4:$D$1003),-(Analítico!Z$1&lt;='Fluxo de Gastos Gerais'!$E$4:$E$1003),-('Fluxo de Gastos Gerais'!$C$4:$C$1003))</f>
        <v>0</v>
      </c>
      <c r="AA65" s="113">
        <f t="shared" si="17"/>
        <v>0</v>
      </c>
      <c r="AB65" s="124">
        <f t="shared" ca="1" si="18"/>
        <v>0</v>
      </c>
      <c r="AL65" s="229"/>
      <c r="AM65" s="229"/>
    </row>
    <row r="66" spans="1:39" s="76" customFormat="1" ht="23.25" customHeight="1">
      <c r="A66" s="374" t="s">
        <v>119</v>
      </c>
      <c r="B66" s="375" t="s">
        <v>211</v>
      </c>
      <c r="C66" s="118">
        <f>SUMPRODUCT(-('Fluxo de Gastos Gerais'!$B$4:$B$1003=Analítico!$B66),-(Analítico!C$1&gt;='Fluxo de Gastos Gerais'!$D$4:$D$1003),-(Analítico!C$1&lt;='Fluxo de Gastos Gerais'!$E$4:$E$1003),-('Fluxo de Gastos Gerais'!$C$4:$C$1003))</f>
        <v>0</v>
      </c>
      <c r="D66" s="118">
        <f>SUMPRODUCT(-('Fluxo de Gastos Gerais'!$B$4:$B$1003=Analítico!$B66),-(Analítico!D$1&gt;='Fluxo de Gastos Gerais'!$D$4:$D$1003),-(Analítico!D$1&lt;='Fluxo de Gastos Gerais'!$E$4:$E$1003),-('Fluxo de Gastos Gerais'!$C$4:$C$1003))</f>
        <v>0</v>
      </c>
      <c r="E66" s="118">
        <f>SUMPRODUCT(-('Fluxo de Gastos Gerais'!$B$4:$B$1003=Analítico!$B66),-(Analítico!E$1&gt;='Fluxo de Gastos Gerais'!$D$4:$D$1003),-(Analítico!E$1&lt;='Fluxo de Gastos Gerais'!$E$4:$E$1003),-('Fluxo de Gastos Gerais'!$C$4:$C$1003))</f>
        <v>0</v>
      </c>
      <c r="F66" s="118">
        <f>SUMPRODUCT(-('Fluxo de Gastos Gerais'!$B$4:$B$1003=Analítico!$B66),-(Analítico!F$1&gt;='Fluxo de Gastos Gerais'!$D$4:$D$1003),-(Analítico!F$1&lt;='Fluxo de Gastos Gerais'!$E$4:$E$1003),-('Fluxo de Gastos Gerais'!$C$4:$C$1003))</f>
        <v>0</v>
      </c>
      <c r="G66" s="118">
        <f>SUMPRODUCT(-('Fluxo de Gastos Gerais'!$B$4:$B$1003=Analítico!$B66),-(Analítico!G$1&gt;='Fluxo de Gastos Gerais'!$D$4:$D$1003),-(Analítico!G$1&lt;='Fluxo de Gastos Gerais'!$E$4:$E$1003),-('Fluxo de Gastos Gerais'!$C$4:$C$1003))</f>
        <v>0</v>
      </c>
      <c r="H66" s="118">
        <f>SUMPRODUCT(-('Fluxo de Gastos Gerais'!$B$4:$B$1003=Analítico!$B66),-(Analítico!H$1&gt;='Fluxo de Gastos Gerais'!$D$4:$D$1003),-(Analítico!H$1&lt;='Fluxo de Gastos Gerais'!$E$4:$E$1003),-('Fluxo de Gastos Gerais'!$C$4:$C$1003))</f>
        <v>0</v>
      </c>
      <c r="I66" s="118">
        <f>SUMPRODUCT(-('Fluxo de Gastos Gerais'!$B$4:$B$1003=Analítico!$B66),-(Analítico!I$1&gt;='Fluxo de Gastos Gerais'!$D$4:$D$1003),-(Analítico!I$1&lt;='Fluxo de Gastos Gerais'!$E$4:$E$1003),-('Fluxo de Gastos Gerais'!$C$4:$C$1003))</f>
        <v>0</v>
      </c>
      <c r="J66" s="118">
        <f>SUMPRODUCT(-('Fluxo de Gastos Gerais'!$B$4:$B$1003=Analítico!$B66),-(Analítico!J$1&gt;='Fluxo de Gastos Gerais'!$D$4:$D$1003),-(Analítico!J$1&lt;='Fluxo de Gastos Gerais'!$E$4:$E$1003),-('Fluxo de Gastos Gerais'!$C$4:$C$1003))</f>
        <v>0</v>
      </c>
      <c r="K66" s="118">
        <f>SUMPRODUCT(-('Fluxo de Gastos Gerais'!$B$4:$B$1003=Analítico!$B66),-(Analítico!K$1&gt;='Fluxo de Gastos Gerais'!$D$4:$D$1003),-(Analítico!K$1&lt;='Fluxo de Gastos Gerais'!$E$4:$E$1003),-('Fluxo de Gastos Gerais'!$C$4:$C$1003))</f>
        <v>0</v>
      </c>
      <c r="L66" s="118">
        <f>SUMPRODUCT(-('Fluxo de Gastos Gerais'!$B$4:$B$1003=Analítico!$B66),-(Analítico!L$1&gt;='Fluxo de Gastos Gerais'!$D$4:$D$1003),-(Analítico!L$1&lt;='Fluxo de Gastos Gerais'!$E$4:$E$1003),-('Fluxo de Gastos Gerais'!$C$4:$C$1003))</f>
        <v>0</v>
      </c>
      <c r="M66" s="118">
        <f>SUMPRODUCT(-('Fluxo de Gastos Gerais'!$B$4:$B$1003=Analítico!$B66),-(Analítico!M$1&gt;='Fluxo de Gastos Gerais'!$D$4:$D$1003),-(Analítico!M$1&lt;='Fluxo de Gastos Gerais'!$E$4:$E$1003),-('Fluxo de Gastos Gerais'!$C$4:$C$1003))</f>
        <v>0</v>
      </c>
      <c r="N66" s="118">
        <f>SUMPRODUCT(-('Fluxo de Gastos Gerais'!$B$4:$B$1003=Analítico!$B66),-(Analítico!N$1&gt;='Fluxo de Gastos Gerais'!$D$4:$D$1003),-(Analítico!N$1&lt;='Fluxo de Gastos Gerais'!$E$4:$E$1003),-('Fluxo de Gastos Gerais'!$C$4:$C$1003))</f>
        <v>0</v>
      </c>
      <c r="O66" s="118">
        <f>SUMPRODUCT(-('Fluxo de Gastos Gerais'!$B$4:$B$1003=Analítico!$B66),-(Analítico!O$1&gt;='Fluxo de Gastos Gerais'!$D$4:$D$1003),-(Analítico!O$1&lt;='Fluxo de Gastos Gerais'!$E$4:$E$1003),-('Fluxo de Gastos Gerais'!$C$4:$C$1003))</f>
        <v>0</v>
      </c>
      <c r="P66" s="118">
        <f>SUMPRODUCT(-('Fluxo de Gastos Gerais'!$B$4:$B$1003=Analítico!$B66),-(Analítico!P$1&gt;='Fluxo de Gastos Gerais'!$D$4:$D$1003),-(Analítico!P$1&lt;='Fluxo de Gastos Gerais'!$E$4:$E$1003),-('Fluxo de Gastos Gerais'!$C$4:$C$1003))</f>
        <v>0</v>
      </c>
      <c r="Q66" s="118">
        <f>SUMPRODUCT(-('Fluxo de Gastos Gerais'!$B$4:$B$1003=Analítico!$B66),-(Analítico!Q$1&gt;='Fluxo de Gastos Gerais'!$D$4:$D$1003),-(Analítico!Q$1&lt;='Fluxo de Gastos Gerais'!$E$4:$E$1003),-('Fluxo de Gastos Gerais'!$C$4:$C$1003))</f>
        <v>0</v>
      </c>
      <c r="R66" s="118">
        <f>SUMPRODUCT(-('Fluxo de Gastos Gerais'!$B$4:$B$1003=Analítico!$B66),-(Analítico!R$1&gt;='Fluxo de Gastos Gerais'!$D$4:$D$1003),-(Analítico!R$1&lt;='Fluxo de Gastos Gerais'!$E$4:$E$1003),-('Fluxo de Gastos Gerais'!$C$4:$C$1003))</f>
        <v>0</v>
      </c>
      <c r="S66" s="118">
        <f>SUMPRODUCT(-('Fluxo de Gastos Gerais'!$B$4:$B$1003=Analítico!$B66),-(Analítico!S$1&gt;='Fluxo de Gastos Gerais'!$D$4:$D$1003),-(Analítico!S$1&lt;='Fluxo de Gastos Gerais'!$E$4:$E$1003),-('Fluxo de Gastos Gerais'!$C$4:$C$1003))</f>
        <v>0</v>
      </c>
      <c r="T66" s="118">
        <f>SUMPRODUCT(-('Fluxo de Gastos Gerais'!$B$4:$B$1003=Analítico!$B66),-(Analítico!T$1&gt;='Fluxo de Gastos Gerais'!$D$4:$D$1003),-(Analítico!T$1&lt;='Fluxo de Gastos Gerais'!$E$4:$E$1003),-('Fluxo de Gastos Gerais'!$C$4:$C$1003))</f>
        <v>0</v>
      </c>
      <c r="U66" s="118">
        <f>SUMPRODUCT(-('Fluxo de Gastos Gerais'!$B$4:$B$1003=Analítico!$B66),-(Analítico!U$1&gt;='Fluxo de Gastos Gerais'!$D$4:$D$1003),-(Analítico!U$1&lt;='Fluxo de Gastos Gerais'!$E$4:$E$1003),-('Fluxo de Gastos Gerais'!$C$4:$C$1003))</f>
        <v>0</v>
      </c>
      <c r="V66" s="118">
        <f>SUMPRODUCT(-('Fluxo de Gastos Gerais'!$B$4:$B$1003=Analítico!$B66),-(Analítico!V$1&gt;='Fluxo de Gastos Gerais'!$D$4:$D$1003),-(Analítico!V$1&lt;='Fluxo de Gastos Gerais'!$E$4:$E$1003),-('Fluxo de Gastos Gerais'!$C$4:$C$1003))</f>
        <v>0</v>
      </c>
      <c r="W66" s="118">
        <f>SUMPRODUCT(-('Fluxo de Gastos Gerais'!$B$4:$B$1003=Analítico!$B66),-(Analítico!W$1&gt;='Fluxo de Gastos Gerais'!$D$4:$D$1003),-(Analítico!W$1&lt;='Fluxo de Gastos Gerais'!$E$4:$E$1003),-('Fluxo de Gastos Gerais'!$C$4:$C$1003))</f>
        <v>0</v>
      </c>
      <c r="X66" s="118">
        <f>SUMPRODUCT(-('Fluxo de Gastos Gerais'!$B$4:$B$1003=Analítico!$B66),-(Analítico!X$1&gt;='Fluxo de Gastos Gerais'!$D$4:$D$1003),-(Analítico!X$1&lt;='Fluxo de Gastos Gerais'!$E$4:$E$1003),-('Fluxo de Gastos Gerais'!$C$4:$C$1003))</f>
        <v>0</v>
      </c>
      <c r="Y66" s="118">
        <f>SUMPRODUCT(-('Fluxo de Gastos Gerais'!$B$4:$B$1003=Analítico!$B66),-(Analítico!Y$1&gt;='Fluxo de Gastos Gerais'!$D$4:$D$1003),-(Analítico!Y$1&lt;='Fluxo de Gastos Gerais'!$E$4:$E$1003),-('Fluxo de Gastos Gerais'!$C$4:$C$1003))</f>
        <v>0</v>
      </c>
      <c r="Z66" s="118">
        <f>SUMPRODUCT(-('Fluxo de Gastos Gerais'!$B$4:$B$1003=Analítico!$B66),-(Analítico!Z$1&gt;='Fluxo de Gastos Gerais'!$D$4:$D$1003),-(Analítico!Z$1&lt;='Fluxo de Gastos Gerais'!$E$4:$E$1003),-('Fluxo de Gastos Gerais'!$C$4:$C$1003))</f>
        <v>0</v>
      </c>
      <c r="AA66" s="113">
        <f t="shared" si="17"/>
        <v>0</v>
      </c>
      <c r="AB66" s="124">
        <f t="shared" ca="1" si="18"/>
        <v>0</v>
      </c>
      <c r="AL66" s="229"/>
      <c r="AM66" s="229"/>
    </row>
    <row r="67" spans="1:39" s="76" customFormat="1" ht="23.25" customHeight="1">
      <c r="A67" s="374" t="s">
        <v>120</v>
      </c>
      <c r="B67" s="377" t="s">
        <v>191</v>
      </c>
      <c r="C67" s="118">
        <f>SUMPRODUCT(-('Fluxo de Gastos Gerais'!$B$4:$B$1003=Analítico!$B67),-(Analítico!C$1&gt;='Fluxo de Gastos Gerais'!$D$4:$D$1003),-(Analítico!C$1&lt;='Fluxo de Gastos Gerais'!$E$4:$E$1003),-('Fluxo de Gastos Gerais'!$C$4:$C$1003))</f>
        <v>0</v>
      </c>
      <c r="D67" s="118">
        <f>SUMPRODUCT(-('Fluxo de Gastos Gerais'!$B$4:$B$1003=Analítico!$B67),-(Analítico!D$1&gt;='Fluxo de Gastos Gerais'!$D$4:$D$1003),-(Analítico!D$1&lt;='Fluxo de Gastos Gerais'!$E$4:$E$1003),-('Fluxo de Gastos Gerais'!$C$4:$C$1003))</f>
        <v>0</v>
      </c>
      <c r="E67" s="118">
        <f>SUMPRODUCT(-('Fluxo de Gastos Gerais'!$B$4:$B$1003=Analítico!$B67),-(Analítico!E$1&gt;='Fluxo de Gastos Gerais'!$D$4:$D$1003),-(Analítico!E$1&lt;='Fluxo de Gastos Gerais'!$E$4:$E$1003),-('Fluxo de Gastos Gerais'!$C$4:$C$1003))</f>
        <v>0</v>
      </c>
      <c r="F67" s="118">
        <f>SUMPRODUCT(-('Fluxo de Gastos Gerais'!$B$4:$B$1003=Analítico!$B67),-(Analítico!F$1&gt;='Fluxo de Gastos Gerais'!$D$4:$D$1003),-(Analítico!F$1&lt;='Fluxo de Gastos Gerais'!$E$4:$E$1003),-('Fluxo de Gastos Gerais'!$C$4:$C$1003))</f>
        <v>0</v>
      </c>
      <c r="G67" s="118">
        <f>SUMPRODUCT(-('Fluxo de Gastos Gerais'!$B$4:$B$1003=Analítico!$B67),-(Analítico!G$1&gt;='Fluxo de Gastos Gerais'!$D$4:$D$1003),-(Analítico!G$1&lt;='Fluxo de Gastos Gerais'!$E$4:$E$1003),-('Fluxo de Gastos Gerais'!$C$4:$C$1003))</f>
        <v>0</v>
      </c>
      <c r="H67" s="118">
        <f>SUMPRODUCT(-('Fluxo de Gastos Gerais'!$B$4:$B$1003=Analítico!$B67),-(Analítico!H$1&gt;='Fluxo de Gastos Gerais'!$D$4:$D$1003),-(Analítico!H$1&lt;='Fluxo de Gastos Gerais'!$E$4:$E$1003),-('Fluxo de Gastos Gerais'!$C$4:$C$1003))</f>
        <v>0</v>
      </c>
      <c r="I67" s="118">
        <f>SUMPRODUCT(-('Fluxo de Gastos Gerais'!$B$4:$B$1003=Analítico!$B67),-(Analítico!I$1&gt;='Fluxo de Gastos Gerais'!$D$4:$D$1003),-(Analítico!I$1&lt;='Fluxo de Gastos Gerais'!$E$4:$E$1003),-('Fluxo de Gastos Gerais'!$C$4:$C$1003))</f>
        <v>0</v>
      </c>
      <c r="J67" s="118">
        <f>SUMPRODUCT(-('Fluxo de Gastos Gerais'!$B$4:$B$1003=Analítico!$B67),-(Analítico!J$1&gt;='Fluxo de Gastos Gerais'!$D$4:$D$1003),-(Analítico!J$1&lt;='Fluxo de Gastos Gerais'!$E$4:$E$1003),-('Fluxo de Gastos Gerais'!$C$4:$C$1003))</f>
        <v>0</v>
      </c>
      <c r="K67" s="118">
        <f>SUMPRODUCT(-('Fluxo de Gastos Gerais'!$B$4:$B$1003=Analítico!$B67),-(Analítico!K$1&gt;='Fluxo de Gastos Gerais'!$D$4:$D$1003),-(Analítico!K$1&lt;='Fluxo de Gastos Gerais'!$E$4:$E$1003),-('Fluxo de Gastos Gerais'!$C$4:$C$1003))</f>
        <v>0</v>
      </c>
      <c r="L67" s="118">
        <f>SUMPRODUCT(-('Fluxo de Gastos Gerais'!$B$4:$B$1003=Analítico!$B67),-(Analítico!L$1&gt;='Fluxo de Gastos Gerais'!$D$4:$D$1003),-(Analítico!L$1&lt;='Fluxo de Gastos Gerais'!$E$4:$E$1003),-('Fluxo de Gastos Gerais'!$C$4:$C$1003))</f>
        <v>0</v>
      </c>
      <c r="M67" s="118">
        <f>SUMPRODUCT(-('Fluxo de Gastos Gerais'!$B$4:$B$1003=Analítico!$B67),-(Analítico!M$1&gt;='Fluxo de Gastos Gerais'!$D$4:$D$1003),-(Analítico!M$1&lt;='Fluxo de Gastos Gerais'!$E$4:$E$1003),-('Fluxo de Gastos Gerais'!$C$4:$C$1003))</f>
        <v>0</v>
      </c>
      <c r="N67" s="118">
        <f>SUMPRODUCT(-('Fluxo de Gastos Gerais'!$B$4:$B$1003=Analítico!$B67),-(Analítico!N$1&gt;='Fluxo de Gastos Gerais'!$D$4:$D$1003),-(Analítico!N$1&lt;='Fluxo de Gastos Gerais'!$E$4:$E$1003),-('Fluxo de Gastos Gerais'!$C$4:$C$1003))</f>
        <v>0</v>
      </c>
      <c r="O67" s="118">
        <f>SUMPRODUCT(-('Fluxo de Gastos Gerais'!$B$4:$B$1003=Analítico!$B67),-(Analítico!O$1&gt;='Fluxo de Gastos Gerais'!$D$4:$D$1003),-(Analítico!O$1&lt;='Fluxo de Gastos Gerais'!$E$4:$E$1003),-('Fluxo de Gastos Gerais'!$C$4:$C$1003))</f>
        <v>0</v>
      </c>
      <c r="P67" s="118">
        <f>SUMPRODUCT(-('Fluxo de Gastos Gerais'!$B$4:$B$1003=Analítico!$B67),-(Analítico!P$1&gt;='Fluxo de Gastos Gerais'!$D$4:$D$1003),-(Analítico!P$1&lt;='Fluxo de Gastos Gerais'!$E$4:$E$1003),-('Fluxo de Gastos Gerais'!$C$4:$C$1003))</f>
        <v>0</v>
      </c>
      <c r="Q67" s="118">
        <f>SUMPRODUCT(-('Fluxo de Gastos Gerais'!$B$4:$B$1003=Analítico!$B67),-(Analítico!Q$1&gt;='Fluxo de Gastos Gerais'!$D$4:$D$1003),-(Analítico!Q$1&lt;='Fluxo de Gastos Gerais'!$E$4:$E$1003),-('Fluxo de Gastos Gerais'!$C$4:$C$1003))</f>
        <v>0</v>
      </c>
      <c r="R67" s="118">
        <f>SUMPRODUCT(-('Fluxo de Gastos Gerais'!$B$4:$B$1003=Analítico!$B67),-(Analítico!R$1&gt;='Fluxo de Gastos Gerais'!$D$4:$D$1003),-(Analítico!R$1&lt;='Fluxo de Gastos Gerais'!$E$4:$E$1003),-('Fluxo de Gastos Gerais'!$C$4:$C$1003))</f>
        <v>0</v>
      </c>
      <c r="S67" s="118">
        <f>SUMPRODUCT(-('Fluxo de Gastos Gerais'!$B$4:$B$1003=Analítico!$B67),-(Analítico!S$1&gt;='Fluxo de Gastos Gerais'!$D$4:$D$1003),-(Analítico!S$1&lt;='Fluxo de Gastos Gerais'!$E$4:$E$1003),-('Fluxo de Gastos Gerais'!$C$4:$C$1003))</f>
        <v>0</v>
      </c>
      <c r="T67" s="118">
        <f>SUMPRODUCT(-('Fluxo de Gastos Gerais'!$B$4:$B$1003=Analítico!$B67),-(Analítico!T$1&gt;='Fluxo de Gastos Gerais'!$D$4:$D$1003),-(Analítico!T$1&lt;='Fluxo de Gastos Gerais'!$E$4:$E$1003),-('Fluxo de Gastos Gerais'!$C$4:$C$1003))</f>
        <v>0</v>
      </c>
      <c r="U67" s="118">
        <f>SUMPRODUCT(-('Fluxo de Gastos Gerais'!$B$4:$B$1003=Analítico!$B67),-(Analítico!U$1&gt;='Fluxo de Gastos Gerais'!$D$4:$D$1003),-(Analítico!U$1&lt;='Fluxo de Gastos Gerais'!$E$4:$E$1003),-('Fluxo de Gastos Gerais'!$C$4:$C$1003))</f>
        <v>0</v>
      </c>
      <c r="V67" s="118">
        <f>SUMPRODUCT(-('Fluxo de Gastos Gerais'!$B$4:$B$1003=Analítico!$B67),-(Analítico!V$1&gt;='Fluxo de Gastos Gerais'!$D$4:$D$1003),-(Analítico!V$1&lt;='Fluxo de Gastos Gerais'!$E$4:$E$1003),-('Fluxo de Gastos Gerais'!$C$4:$C$1003))</f>
        <v>0</v>
      </c>
      <c r="W67" s="118">
        <f>SUMPRODUCT(-('Fluxo de Gastos Gerais'!$B$4:$B$1003=Analítico!$B67),-(Analítico!W$1&gt;='Fluxo de Gastos Gerais'!$D$4:$D$1003),-(Analítico!W$1&lt;='Fluxo de Gastos Gerais'!$E$4:$E$1003),-('Fluxo de Gastos Gerais'!$C$4:$C$1003))</f>
        <v>0</v>
      </c>
      <c r="X67" s="118">
        <f>SUMPRODUCT(-('Fluxo de Gastos Gerais'!$B$4:$B$1003=Analítico!$B67),-(Analítico!X$1&gt;='Fluxo de Gastos Gerais'!$D$4:$D$1003),-(Analítico!X$1&lt;='Fluxo de Gastos Gerais'!$E$4:$E$1003),-('Fluxo de Gastos Gerais'!$C$4:$C$1003))</f>
        <v>0</v>
      </c>
      <c r="Y67" s="118">
        <f>SUMPRODUCT(-('Fluxo de Gastos Gerais'!$B$4:$B$1003=Analítico!$B67),-(Analítico!Y$1&gt;='Fluxo de Gastos Gerais'!$D$4:$D$1003),-(Analítico!Y$1&lt;='Fluxo de Gastos Gerais'!$E$4:$E$1003),-('Fluxo de Gastos Gerais'!$C$4:$C$1003))</f>
        <v>0</v>
      </c>
      <c r="Z67" s="118">
        <f>SUMPRODUCT(-('Fluxo de Gastos Gerais'!$B$4:$B$1003=Analítico!$B67),-(Analítico!Z$1&gt;='Fluxo de Gastos Gerais'!$D$4:$D$1003),-(Analítico!Z$1&lt;='Fluxo de Gastos Gerais'!$E$4:$E$1003),-('Fluxo de Gastos Gerais'!$C$4:$C$1003))</f>
        <v>0</v>
      </c>
      <c r="AA67" s="113">
        <f t="shared" si="17"/>
        <v>0</v>
      </c>
      <c r="AB67" s="124">
        <f t="shared" ca="1" si="18"/>
        <v>0</v>
      </c>
      <c r="AL67" s="229"/>
      <c r="AM67" s="229"/>
    </row>
    <row r="68" spans="1:39" s="76" customFormat="1" ht="23.25" customHeight="1">
      <c r="A68" s="374" t="s">
        <v>121</v>
      </c>
      <c r="B68" s="377" t="s">
        <v>184</v>
      </c>
      <c r="C68" s="118">
        <f>SUMPRODUCT(-('Fluxo de Gastos Gerais'!$B$4:$B$1003=Analítico!$B68),-(Analítico!C$1&gt;='Fluxo de Gastos Gerais'!$D$4:$D$1003),-(Analítico!C$1&lt;='Fluxo de Gastos Gerais'!$E$4:$E$1003),-('Fluxo de Gastos Gerais'!$C$4:$C$1003))</f>
        <v>0</v>
      </c>
      <c r="D68" s="118">
        <f>SUMPRODUCT(-('Fluxo de Gastos Gerais'!$B$4:$B$1003=Analítico!$B68),-(Analítico!D$1&gt;='Fluxo de Gastos Gerais'!$D$4:$D$1003),-(Analítico!D$1&lt;='Fluxo de Gastos Gerais'!$E$4:$E$1003),-('Fluxo de Gastos Gerais'!$C$4:$C$1003))</f>
        <v>0</v>
      </c>
      <c r="E68" s="118">
        <f>SUMPRODUCT(-('Fluxo de Gastos Gerais'!$B$4:$B$1003=Analítico!$B68),-(Analítico!E$1&gt;='Fluxo de Gastos Gerais'!$D$4:$D$1003),-(Analítico!E$1&lt;='Fluxo de Gastos Gerais'!$E$4:$E$1003),-('Fluxo de Gastos Gerais'!$C$4:$C$1003))</f>
        <v>0</v>
      </c>
      <c r="F68" s="118">
        <f>SUMPRODUCT(-('Fluxo de Gastos Gerais'!$B$4:$B$1003=Analítico!$B68),-(Analítico!F$1&gt;='Fluxo de Gastos Gerais'!$D$4:$D$1003),-(Analítico!F$1&lt;='Fluxo de Gastos Gerais'!$E$4:$E$1003),-('Fluxo de Gastos Gerais'!$C$4:$C$1003))</f>
        <v>0</v>
      </c>
      <c r="G68" s="118">
        <f>SUMPRODUCT(-('Fluxo de Gastos Gerais'!$B$4:$B$1003=Analítico!$B68),-(Analítico!G$1&gt;='Fluxo de Gastos Gerais'!$D$4:$D$1003),-(Analítico!G$1&lt;='Fluxo de Gastos Gerais'!$E$4:$E$1003),-('Fluxo de Gastos Gerais'!$C$4:$C$1003))</f>
        <v>0</v>
      </c>
      <c r="H68" s="118">
        <f>SUMPRODUCT(-('Fluxo de Gastos Gerais'!$B$4:$B$1003=Analítico!$B68),-(Analítico!H$1&gt;='Fluxo de Gastos Gerais'!$D$4:$D$1003),-(Analítico!H$1&lt;='Fluxo de Gastos Gerais'!$E$4:$E$1003),-('Fluxo de Gastos Gerais'!$C$4:$C$1003))</f>
        <v>0</v>
      </c>
      <c r="I68" s="118">
        <f>SUMPRODUCT(-('Fluxo de Gastos Gerais'!$B$4:$B$1003=Analítico!$B68),-(Analítico!I$1&gt;='Fluxo de Gastos Gerais'!$D$4:$D$1003),-(Analítico!I$1&lt;='Fluxo de Gastos Gerais'!$E$4:$E$1003),-('Fluxo de Gastos Gerais'!$C$4:$C$1003))</f>
        <v>0</v>
      </c>
      <c r="J68" s="118">
        <f>SUMPRODUCT(-('Fluxo de Gastos Gerais'!$B$4:$B$1003=Analítico!$B68),-(Analítico!J$1&gt;='Fluxo de Gastos Gerais'!$D$4:$D$1003),-(Analítico!J$1&lt;='Fluxo de Gastos Gerais'!$E$4:$E$1003),-('Fluxo de Gastos Gerais'!$C$4:$C$1003))</f>
        <v>0</v>
      </c>
      <c r="K68" s="118">
        <f>SUMPRODUCT(-('Fluxo de Gastos Gerais'!$B$4:$B$1003=Analítico!$B68),-(Analítico!K$1&gt;='Fluxo de Gastos Gerais'!$D$4:$D$1003),-(Analítico!K$1&lt;='Fluxo de Gastos Gerais'!$E$4:$E$1003),-('Fluxo de Gastos Gerais'!$C$4:$C$1003))</f>
        <v>0</v>
      </c>
      <c r="L68" s="118">
        <f>SUMPRODUCT(-('Fluxo de Gastos Gerais'!$B$4:$B$1003=Analítico!$B68),-(Analítico!L$1&gt;='Fluxo de Gastos Gerais'!$D$4:$D$1003),-(Analítico!L$1&lt;='Fluxo de Gastos Gerais'!$E$4:$E$1003),-('Fluxo de Gastos Gerais'!$C$4:$C$1003))</f>
        <v>0</v>
      </c>
      <c r="M68" s="118">
        <f>SUMPRODUCT(-('Fluxo de Gastos Gerais'!$B$4:$B$1003=Analítico!$B68),-(Analítico!M$1&gt;='Fluxo de Gastos Gerais'!$D$4:$D$1003),-(Analítico!M$1&lt;='Fluxo de Gastos Gerais'!$E$4:$E$1003),-('Fluxo de Gastos Gerais'!$C$4:$C$1003))</f>
        <v>0</v>
      </c>
      <c r="N68" s="118">
        <f>SUMPRODUCT(-('Fluxo de Gastos Gerais'!$B$4:$B$1003=Analítico!$B68),-(Analítico!N$1&gt;='Fluxo de Gastos Gerais'!$D$4:$D$1003),-(Analítico!N$1&lt;='Fluxo de Gastos Gerais'!$E$4:$E$1003),-('Fluxo de Gastos Gerais'!$C$4:$C$1003))</f>
        <v>0</v>
      </c>
      <c r="O68" s="118">
        <f>SUMPRODUCT(-('Fluxo de Gastos Gerais'!$B$4:$B$1003=Analítico!$B68),-(Analítico!O$1&gt;='Fluxo de Gastos Gerais'!$D$4:$D$1003),-(Analítico!O$1&lt;='Fluxo de Gastos Gerais'!$E$4:$E$1003),-('Fluxo de Gastos Gerais'!$C$4:$C$1003))</f>
        <v>0</v>
      </c>
      <c r="P68" s="118">
        <f>SUMPRODUCT(-('Fluxo de Gastos Gerais'!$B$4:$B$1003=Analítico!$B68),-(Analítico!P$1&gt;='Fluxo de Gastos Gerais'!$D$4:$D$1003),-(Analítico!P$1&lt;='Fluxo de Gastos Gerais'!$E$4:$E$1003),-('Fluxo de Gastos Gerais'!$C$4:$C$1003))</f>
        <v>0</v>
      </c>
      <c r="Q68" s="118">
        <f>SUMPRODUCT(-('Fluxo de Gastos Gerais'!$B$4:$B$1003=Analítico!$B68),-(Analítico!Q$1&gt;='Fluxo de Gastos Gerais'!$D$4:$D$1003),-(Analítico!Q$1&lt;='Fluxo de Gastos Gerais'!$E$4:$E$1003),-('Fluxo de Gastos Gerais'!$C$4:$C$1003))</f>
        <v>0</v>
      </c>
      <c r="R68" s="118">
        <f>SUMPRODUCT(-('Fluxo de Gastos Gerais'!$B$4:$B$1003=Analítico!$B68),-(Analítico!R$1&gt;='Fluxo de Gastos Gerais'!$D$4:$D$1003),-(Analítico!R$1&lt;='Fluxo de Gastos Gerais'!$E$4:$E$1003),-('Fluxo de Gastos Gerais'!$C$4:$C$1003))</f>
        <v>0</v>
      </c>
      <c r="S68" s="118">
        <f>SUMPRODUCT(-('Fluxo de Gastos Gerais'!$B$4:$B$1003=Analítico!$B68),-(Analítico!S$1&gt;='Fluxo de Gastos Gerais'!$D$4:$D$1003),-(Analítico!S$1&lt;='Fluxo de Gastos Gerais'!$E$4:$E$1003),-('Fluxo de Gastos Gerais'!$C$4:$C$1003))</f>
        <v>0</v>
      </c>
      <c r="T68" s="118">
        <f>SUMPRODUCT(-('Fluxo de Gastos Gerais'!$B$4:$B$1003=Analítico!$B68),-(Analítico!T$1&gt;='Fluxo de Gastos Gerais'!$D$4:$D$1003),-(Analítico!T$1&lt;='Fluxo de Gastos Gerais'!$E$4:$E$1003),-('Fluxo de Gastos Gerais'!$C$4:$C$1003))</f>
        <v>0</v>
      </c>
      <c r="U68" s="118">
        <f>SUMPRODUCT(-('Fluxo de Gastos Gerais'!$B$4:$B$1003=Analítico!$B68),-(Analítico!U$1&gt;='Fluxo de Gastos Gerais'!$D$4:$D$1003),-(Analítico!U$1&lt;='Fluxo de Gastos Gerais'!$E$4:$E$1003),-('Fluxo de Gastos Gerais'!$C$4:$C$1003))</f>
        <v>0</v>
      </c>
      <c r="V68" s="118">
        <f>SUMPRODUCT(-('Fluxo de Gastos Gerais'!$B$4:$B$1003=Analítico!$B68),-(Analítico!V$1&gt;='Fluxo de Gastos Gerais'!$D$4:$D$1003),-(Analítico!V$1&lt;='Fluxo de Gastos Gerais'!$E$4:$E$1003),-('Fluxo de Gastos Gerais'!$C$4:$C$1003))</f>
        <v>0</v>
      </c>
      <c r="W68" s="118">
        <f>SUMPRODUCT(-('Fluxo de Gastos Gerais'!$B$4:$B$1003=Analítico!$B68),-(Analítico!W$1&gt;='Fluxo de Gastos Gerais'!$D$4:$D$1003),-(Analítico!W$1&lt;='Fluxo de Gastos Gerais'!$E$4:$E$1003),-('Fluxo de Gastos Gerais'!$C$4:$C$1003))</f>
        <v>0</v>
      </c>
      <c r="X68" s="118">
        <f>SUMPRODUCT(-('Fluxo de Gastos Gerais'!$B$4:$B$1003=Analítico!$B68),-(Analítico!X$1&gt;='Fluxo de Gastos Gerais'!$D$4:$D$1003),-(Analítico!X$1&lt;='Fluxo de Gastos Gerais'!$E$4:$E$1003),-('Fluxo de Gastos Gerais'!$C$4:$C$1003))</f>
        <v>0</v>
      </c>
      <c r="Y68" s="118">
        <f>SUMPRODUCT(-('Fluxo de Gastos Gerais'!$B$4:$B$1003=Analítico!$B68),-(Analítico!Y$1&gt;='Fluxo de Gastos Gerais'!$D$4:$D$1003),-(Analítico!Y$1&lt;='Fluxo de Gastos Gerais'!$E$4:$E$1003),-('Fluxo de Gastos Gerais'!$C$4:$C$1003))</f>
        <v>0</v>
      </c>
      <c r="Z68" s="118">
        <f>SUMPRODUCT(-('Fluxo de Gastos Gerais'!$B$4:$B$1003=Analítico!$B68),-(Analítico!Z$1&gt;='Fluxo de Gastos Gerais'!$D$4:$D$1003),-(Analítico!Z$1&lt;='Fluxo de Gastos Gerais'!$E$4:$E$1003),-('Fluxo de Gastos Gerais'!$C$4:$C$1003))</f>
        <v>0</v>
      </c>
      <c r="AA68" s="113">
        <f t="shared" si="17"/>
        <v>0</v>
      </c>
      <c r="AB68" s="124">
        <f t="shared" ca="1" si="18"/>
        <v>0</v>
      </c>
      <c r="AL68" s="229"/>
      <c r="AM68" s="229"/>
    </row>
    <row r="69" spans="1:39" s="76" customFormat="1" ht="22.5">
      <c r="A69" s="374" t="s">
        <v>122</v>
      </c>
      <c r="B69" s="377" t="s">
        <v>185</v>
      </c>
      <c r="C69" s="118">
        <f>SUMPRODUCT(-('Fluxo de Gastos Gerais'!$B$4:$B$1003=Analítico!$B69),-(Analítico!C$1&gt;='Fluxo de Gastos Gerais'!$D$4:$D$1003),-(Analítico!C$1&lt;='Fluxo de Gastos Gerais'!$E$4:$E$1003),-('Fluxo de Gastos Gerais'!$C$4:$C$1003))</f>
        <v>0</v>
      </c>
      <c r="D69" s="118">
        <f>SUMPRODUCT(-('Fluxo de Gastos Gerais'!$B$4:$B$1003=Analítico!$B69),-(Analítico!D$1&gt;='Fluxo de Gastos Gerais'!$D$4:$D$1003),-(Analítico!D$1&lt;='Fluxo de Gastos Gerais'!$E$4:$E$1003),-('Fluxo de Gastos Gerais'!$C$4:$C$1003))</f>
        <v>0</v>
      </c>
      <c r="E69" s="118">
        <f>SUMPRODUCT(-('Fluxo de Gastos Gerais'!$B$4:$B$1003=Analítico!$B69),-(Analítico!E$1&gt;='Fluxo de Gastos Gerais'!$D$4:$D$1003),-(Analítico!E$1&lt;='Fluxo de Gastos Gerais'!$E$4:$E$1003),-('Fluxo de Gastos Gerais'!$C$4:$C$1003))</f>
        <v>0</v>
      </c>
      <c r="F69" s="118">
        <f>SUMPRODUCT(-('Fluxo de Gastos Gerais'!$B$4:$B$1003=Analítico!$B69),-(Analítico!F$1&gt;='Fluxo de Gastos Gerais'!$D$4:$D$1003),-(Analítico!F$1&lt;='Fluxo de Gastos Gerais'!$E$4:$E$1003),-('Fluxo de Gastos Gerais'!$C$4:$C$1003))</f>
        <v>0</v>
      </c>
      <c r="G69" s="118">
        <f>SUMPRODUCT(-('Fluxo de Gastos Gerais'!$B$4:$B$1003=Analítico!$B69),-(Analítico!G$1&gt;='Fluxo de Gastos Gerais'!$D$4:$D$1003),-(Analítico!G$1&lt;='Fluxo de Gastos Gerais'!$E$4:$E$1003),-('Fluxo de Gastos Gerais'!$C$4:$C$1003))</f>
        <v>0</v>
      </c>
      <c r="H69" s="118">
        <f>SUMPRODUCT(-('Fluxo de Gastos Gerais'!$B$4:$B$1003=Analítico!$B69),-(Analítico!H$1&gt;='Fluxo de Gastos Gerais'!$D$4:$D$1003),-(Analítico!H$1&lt;='Fluxo de Gastos Gerais'!$E$4:$E$1003),-('Fluxo de Gastos Gerais'!$C$4:$C$1003))</f>
        <v>0</v>
      </c>
      <c r="I69" s="118">
        <f>SUMPRODUCT(-('Fluxo de Gastos Gerais'!$B$4:$B$1003=Analítico!$B69),-(Analítico!I$1&gt;='Fluxo de Gastos Gerais'!$D$4:$D$1003),-(Analítico!I$1&lt;='Fluxo de Gastos Gerais'!$E$4:$E$1003),-('Fluxo de Gastos Gerais'!$C$4:$C$1003))</f>
        <v>0</v>
      </c>
      <c r="J69" s="118">
        <f>SUMPRODUCT(-('Fluxo de Gastos Gerais'!$B$4:$B$1003=Analítico!$B69),-(Analítico!J$1&gt;='Fluxo de Gastos Gerais'!$D$4:$D$1003),-(Analítico!J$1&lt;='Fluxo de Gastos Gerais'!$E$4:$E$1003),-('Fluxo de Gastos Gerais'!$C$4:$C$1003))</f>
        <v>0</v>
      </c>
      <c r="K69" s="118">
        <f>SUMPRODUCT(-('Fluxo de Gastos Gerais'!$B$4:$B$1003=Analítico!$B69),-(Analítico!K$1&gt;='Fluxo de Gastos Gerais'!$D$4:$D$1003),-(Analítico!K$1&lt;='Fluxo de Gastos Gerais'!$E$4:$E$1003),-('Fluxo de Gastos Gerais'!$C$4:$C$1003))</f>
        <v>0</v>
      </c>
      <c r="L69" s="118">
        <f>SUMPRODUCT(-('Fluxo de Gastos Gerais'!$B$4:$B$1003=Analítico!$B69),-(Analítico!L$1&gt;='Fluxo de Gastos Gerais'!$D$4:$D$1003),-(Analítico!L$1&lt;='Fluxo de Gastos Gerais'!$E$4:$E$1003),-('Fluxo de Gastos Gerais'!$C$4:$C$1003))</f>
        <v>0</v>
      </c>
      <c r="M69" s="118">
        <f>SUMPRODUCT(-('Fluxo de Gastos Gerais'!$B$4:$B$1003=Analítico!$B69),-(Analítico!M$1&gt;='Fluxo de Gastos Gerais'!$D$4:$D$1003),-(Analítico!M$1&lt;='Fluxo de Gastos Gerais'!$E$4:$E$1003),-('Fluxo de Gastos Gerais'!$C$4:$C$1003))</f>
        <v>0</v>
      </c>
      <c r="N69" s="118">
        <f>SUMPRODUCT(-('Fluxo de Gastos Gerais'!$B$4:$B$1003=Analítico!$B69),-(Analítico!N$1&gt;='Fluxo de Gastos Gerais'!$D$4:$D$1003),-(Analítico!N$1&lt;='Fluxo de Gastos Gerais'!$E$4:$E$1003),-('Fluxo de Gastos Gerais'!$C$4:$C$1003))</f>
        <v>0</v>
      </c>
      <c r="O69" s="118">
        <f>SUMPRODUCT(-('Fluxo de Gastos Gerais'!$B$4:$B$1003=Analítico!$B69),-(Analítico!O$1&gt;='Fluxo de Gastos Gerais'!$D$4:$D$1003),-(Analítico!O$1&lt;='Fluxo de Gastos Gerais'!$E$4:$E$1003),-('Fluxo de Gastos Gerais'!$C$4:$C$1003))</f>
        <v>0</v>
      </c>
      <c r="P69" s="118">
        <f>SUMPRODUCT(-('Fluxo de Gastos Gerais'!$B$4:$B$1003=Analítico!$B69),-(Analítico!P$1&gt;='Fluxo de Gastos Gerais'!$D$4:$D$1003),-(Analítico!P$1&lt;='Fluxo de Gastos Gerais'!$E$4:$E$1003),-('Fluxo de Gastos Gerais'!$C$4:$C$1003))</f>
        <v>0</v>
      </c>
      <c r="Q69" s="118">
        <f>SUMPRODUCT(-('Fluxo de Gastos Gerais'!$B$4:$B$1003=Analítico!$B69),-(Analítico!Q$1&gt;='Fluxo de Gastos Gerais'!$D$4:$D$1003),-(Analítico!Q$1&lt;='Fluxo de Gastos Gerais'!$E$4:$E$1003),-('Fluxo de Gastos Gerais'!$C$4:$C$1003))</f>
        <v>0</v>
      </c>
      <c r="R69" s="118">
        <f>SUMPRODUCT(-('Fluxo de Gastos Gerais'!$B$4:$B$1003=Analítico!$B69),-(Analítico!R$1&gt;='Fluxo de Gastos Gerais'!$D$4:$D$1003),-(Analítico!R$1&lt;='Fluxo de Gastos Gerais'!$E$4:$E$1003),-('Fluxo de Gastos Gerais'!$C$4:$C$1003))</f>
        <v>0</v>
      </c>
      <c r="S69" s="118">
        <f>SUMPRODUCT(-('Fluxo de Gastos Gerais'!$B$4:$B$1003=Analítico!$B69),-(Analítico!S$1&gt;='Fluxo de Gastos Gerais'!$D$4:$D$1003),-(Analítico!S$1&lt;='Fluxo de Gastos Gerais'!$E$4:$E$1003),-('Fluxo de Gastos Gerais'!$C$4:$C$1003))</f>
        <v>0</v>
      </c>
      <c r="T69" s="118">
        <f>SUMPRODUCT(-('Fluxo de Gastos Gerais'!$B$4:$B$1003=Analítico!$B69),-(Analítico!T$1&gt;='Fluxo de Gastos Gerais'!$D$4:$D$1003),-(Analítico!T$1&lt;='Fluxo de Gastos Gerais'!$E$4:$E$1003),-('Fluxo de Gastos Gerais'!$C$4:$C$1003))</f>
        <v>0</v>
      </c>
      <c r="U69" s="118">
        <f>SUMPRODUCT(-('Fluxo de Gastos Gerais'!$B$4:$B$1003=Analítico!$B69),-(Analítico!U$1&gt;='Fluxo de Gastos Gerais'!$D$4:$D$1003),-(Analítico!U$1&lt;='Fluxo de Gastos Gerais'!$E$4:$E$1003),-('Fluxo de Gastos Gerais'!$C$4:$C$1003))</f>
        <v>0</v>
      </c>
      <c r="V69" s="118">
        <f>SUMPRODUCT(-('Fluxo de Gastos Gerais'!$B$4:$B$1003=Analítico!$B69),-(Analítico!V$1&gt;='Fluxo de Gastos Gerais'!$D$4:$D$1003),-(Analítico!V$1&lt;='Fluxo de Gastos Gerais'!$E$4:$E$1003),-('Fluxo de Gastos Gerais'!$C$4:$C$1003))</f>
        <v>0</v>
      </c>
      <c r="W69" s="118">
        <f>SUMPRODUCT(-('Fluxo de Gastos Gerais'!$B$4:$B$1003=Analítico!$B69),-(Analítico!W$1&gt;='Fluxo de Gastos Gerais'!$D$4:$D$1003),-(Analítico!W$1&lt;='Fluxo de Gastos Gerais'!$E$4:$E$1003),-('Fluxo de Gastos Gerais'!$C$4:$C$1003))</f>
        <v>0</v>
      </c>
      <c r="X69" s="118">
        <f>SUMPRODUCT(-('Fluxo de Gastos Gerais'!$B$4:$B$1003=Analítico!$B69),-(Analítico!X$1&gt;='Fluxo de Gastos Gerais'!$D$4:$D$1003),-(Analítico!X$1&lt;='Fluxo de Gastos Gerais'!$E$4:$E$1003),-('Fluxo de Gastos Gerais'!$C$4:$C$1003))</f>
        <v>0</v>
      </c>
      <c r="Y69" s="118">
        <f>SUMPRODUCT(-('Fluxo de Gastos Gerais'!$B$4:$B$1003=Analítico!$B69),-(Analítico!Y$1&gt;='Fluxo de Gastos Gerais'!$D$4:$D$1003),-(Analítico!Y$1&lt;='Fluxo de Gastos Gerais'!$E$4:$E$1003),-('Fluxo de Gastos Gerais'!$C$4:$C$1003))</f>
        <v>0</v>
      </c>
      <c r="Z69" s="118">
        <f>SUMPRODUCT(-('Fluxo de Gastos Gerais'!$B$4:$B$1003=Analítico!$B69),-(Analítico!Z$1&gt;='Fluxo de Gastos Gerais'!$D$4:$D$1003),-(Analítico!Z$1&lt;='Fluxo de Gastos Gerais'!$E$4:$E$1003),-('Fluxo de Gastos Gerais'!$C$4:$C$1003))</f>
        <v>0</v>
      </c>
      <c r="AA69" s="113">
        <f t="shared" si="17"/>
        <v>0</v>
      </c>
      <c r="AB69" s="124">
        <f t="shared" ca="1" si="18"/>
        <v>0</v>
      </c>
      <c r="AL69" s="229"/>
      <c r="AM69" s="229"/>
    </row>
    <row r="70" spans="1:39" s="76" customFormat="1" ht="23.25" customHeight="1">
      <c r="A70" s="374" t="s">
        <v>123</v>
      </c>
      <c r="B70" s="377" t="s">
        <v>273</v>
      </c>
      <c r="C70" s="118">
        <f>SUMPRODUCT(-('Fluxo de Gastos Gerais'!$B$4:$B$1003=Analítico!$B70),-(Analítico!C$1&gt;='Fluxo de Gastos Gerais'!$D$4:$D$1003),-(Analítico!C$1&lt;='Fluxo de Gastos Gerais'!$E$4:$E$1003),-('Fluxo de Gastos Gerais'!$C$4:$C$1003))</f>
        <v>0</v>
      </c>
      <c r="D70" s="118">
        <f>SUMPRODUCT(-('Fluxo de Gastos Gerais'!$B$4:$B$1003=Analítico!$B70),-(Analítico!D$1&gt;='Fluxo de Gastos Gerais'!$D$4:$D$1003),-(Analítico!D$1&lt;='Fluxo de Gastos Gerais'!$E$4:$E$1003),-('Fluxo de Gastos Gerais'!$C$4:$C$1003))</f>
        <v>0</v>
      </c>
      <c r="E70" s="118">
        <f>SUMPRODUCT(-('Fluxo de Gastos Gerais'!$B$4:$B$1003=Analítico!$B70),-(Analítico!E$1&gt;='Fluxo de Gastos Gerais'!$D$4:$D$1003),-(Analítico!E$1&lt;='Fluxo de Gastos Gerais'!$E$4:$E$1003),-('Fluxo de Gastos Gerais'!$C$4:$C$1003))</f>
        <v>0</v>
      </c>
      <c r="F70" s="118">
        <f>SUMPRODUCT(-('Fluxo de Gastos Gerais'!$B$4:$B$1003=Analítico!$B70),-(Analítico!F$1&gt;='Fluxo de Gastos Gerais'!$D$4:$D$1003),-(Analítico!F$1&lt;='Fluxo de Gastos Gerais'!$E$4:$E$1003),-('Fluxo de Gastos Gerais'!$C$4:$C$1003))</f>
        <v>0</v>
      </c>
      <c r="G70" s="118">
        <f>SUMPRODUCT(-('Fluxo de Gastos Gerais'!$B$4:$B$1003=Analítico!$B70),-(Analítico!G$1&gt;='Fluxo de Gastos Gerais'!$D$4:$D$1003),-(Analítico!G$1&lt;='Fluxo de Gastos Gerais'!$E$4:$E$1003),-('Fluxo de Gastos Gerais'!$C$4:$C$1003))</f>
        <v>0</v>
      </c>
      <c r="H70" s="118">
        <f>SUMPRODUCT(-('Fluxo de Gastos Gerais'!$B$4:$B$1003=Analítico!$B70),-(Analítico!H$1&gt;='Fluxo de Gastos Gerais'!$D$4:$D$1003),-(Analítico!H$1&lt;='Fluxo de Gastos Gerais'!$E$4:$E$1003),-('Fluxo de Gastos Gerais'!$C$4:$C$1003))</f>
        <v>0</v>
      </c>
      <c r="I70" s="118">
        <f>SUMPRODUCT(-('Fluxo de Gastos Gerais'!$B$4:$B$1003=Analítico!$B70),-(Analítico!I$1&gt;='Fluxo de Gastos Gerais'!$D$4:$D$1003),-(Analítico!I$1&lt;='Fluxo de Gastos Gerais'!$E$4:$E$1003),-('Fluxo de Gastos Gerais'!$C$4:$C$1003))</f>
        <v>0</v>
      </c>
      <c r="J70" s="118">
        <f>SUMPRODUCT(-('Fluxo de Gastos Gerais'!$B$4:$B$1003=Analítico!$B70),-(Analítico!J$1&gt;='Fluxo de Gastos Gerais'!$D$4:$D$1003),-(Analítico!J$1&lt;='Fluxo de Gastos Gerais'!$E$4:$E$1003),-('Fluxo de Gastos Gerais'!$C$4:$C$1003))</f>
        <v>0</v>
      </c>
      <c r="K70" s="118">
        <f>SUMPRODUCT(-('Fluxo de Gastos Gerais'!$B$4:$B$1003=Analítico!$B70),-(Analítico!K$1&gt;='Fluxo de Gastos Gerais'!$D$4:$D$1003),-(Analítico!K$1&lt;='Fluxo de Gastos Gerais'!$E$4:$E$1003),-('Fluxo de Gastos Gerais'!$C$4:$C$1003))</f>
        <v>0</v>
      </c>
      <c r="L70" s="118">
        <f>SUMPRODUCT(-('Fluxo de Gastos Gerais'!$B$4:$B$1003=Analítico!$B70),-(Analítico!L$1&gt;='Fluxo de Gastos Gerais'!$D$4:$D$1003),-(Analítico!L$1&lt;='Fluxo de Gastos Gerais'!$E$4:$E$1003),-('Fluxo de Gastos Gerais'!$C$4:$C$1003))</f>
        <v>0</v>
      </c>
      <c r="M70" s="118">
        <f>SUMPRODUCT(-('Fluxo de Gastos Gerais'!$B$4:$B$1003=Analítico!$B70),-(Analítico!M$1&gt;='Fluxo de Gastos Gerais'!$D$4:$D$1003),-(Analítico!M$1&lt;='Fluxo de Gastos Gerais'!$E$4:$E$1003),-('Fluxo de Gastos Gerais'!$C$4:$C$1003))</f>
        <v>0</v>
      </c>
      <c r="N70" s="118">
        <f>SUMPRODUCT(-('Fluxo de Gastos Gerais'!$B$4:$B$1003=Analítico!$B70),-(Analítico!N$1&gt;='Fluxo de Gastos Gerais'!$D$4:$D$1003),-(Analítico!N$1&lt;='Fluxo de Gastos Gerais'!$E$4:$E$1003),-('Fluxo de Gastos Gerais'!$C$4:$C$1003))</f>
        <v>0</v>
      </c>
      <c r="O70" s="118">
        <f>SUMPRODUCT(-('Fluxo de Gastos Gerais'!$B$4:$B$1003=Analítico!$B70),-(Analítico!O$1&gt;='Fluxo de Gastos Gerais'!$D$4:$D$1003),-(Analítico!O$1&lt;='Fluxo de Gastos Gerais'!$E$4:$E$1003),-('Fluxo de Gastos Gerais'!$C$4:$C$1003))</f>
        <v>0</v>
      </c>
      <c r="P70" s="118">
        <f>SUMPRODUCT(-('Fluxo de Gastos Gerais'!$B$4:$B$1003=Analítico!$B70),-(Analítico!P$1&gt;='Fluxo de Gastos Gerais'!$D$4:$D$1003),-(Analítico!P$1&lt;='Fluxo de Gastos Gerais'!$E$4:$E$1003),-('Fluxo de Gastos Gerais'!$C$4:$C$1003))</f>
        <v>0</v>
      </c>
      <c r="Q70" s="118">
        <f>SUMPRODUCT(-('Fluxo de Gastos Gerais'!$B$4:$B$1003=Analítico!$B70),-(Analítico!Q$1&gt;='Fluxo de Gastos Gerais'!$D$4:$D$1003),-(Analítico!Q$1&lt;='Fluxo de Gastos Gerais'!$E$4:$E$1003),-('Fluxo de Gastos Gerais'!$C$4:$C$1003))</f>
        <v>0</v>
      </c>
      <c r="R70" s="118">
        <f>SUMPRODUCT(-('Fluxo de Gastos Gerais'!$B$4:$B$1003=Analítico!$B70),-(Analítico!R$1&gt;='Fluxo de Gastos Gerais'!$D$4:$D$1003),-(Analítico!R$1&lt;='Fluxo de Gastos Gerais'!$E$4:$E$1003),-('Fluxo de Gastos Gerais'!$C$4:$C$1003))</f>
        <v>0</v>
      </c>
      <c r="S70" s="118">
        <f>SUMPRODUCT(-('Fluxo de Gastos Gerais'!$B$4:$B$1003=Analítico!$B70),-(Analítico!S$1&gt;='Fluxo de Gastos Gerais'!$D$4:$D$1003),-(Analítico!S$1&lt;='Fluxo de Gastos Gerais'!$E$4:$E$1003),-('Fluxo de Gastos Gerais'!$C$4:$C$1003))</f>
        <v>0</v>
      </c>
      <c r="T70" s="118">
        <f>SUMPRODUCT(-('Fluxo de Gastos Gerais'!$B$4:$B$1003=Analítico!$B70),-(Analítico!T$1&gt;='Fluxo de Gastos Gerais'!$D$4:$D$1003),-(Analítico!T$1&lt;='Fluxo de Gastos Gerais'!$E$4:$E$1003),-('Fluxo de Gastos Gerais'!$C$4:$C$1003))</f>
        <v>0</v>
      </c>
      <c r="U70" s="118">
        <f>SUMPRODUCT(-('Fluxo de Gastos Gerais'!$B$4:$B$1003=Analítico!$B70),-(Analítico!U$1&gt;='Fluxo de Gastos Gerais'!$D$4:$D$1003),-(Analítico!U$1&lt;='Fluxo de Gastos Gerais'!$E$4:$E$1003),-('Fluxo de Gastos Gerais'!$C$4:$C$1003))</f>
        <v>0</v>
      </c>
      <c r="V70" s="118">
        <f>SUMPRODUCT(-('Fluxo de Gastos Gerais'!$B$4:$B$1003=Analítico!$B70),-(Analítico!V$1&gt;='Fluxo de Gastos Gerais'!$D$4:$D$1003),-(Analítico!V$1&lt;='Fluxo de Gastos Gerais'!$E$4:$E$1003),-('Fluxo de Gastos Gerais'!$C$4:$C$1003))</f>
        <v>0</v>
      </c>
      <c r="W70" s="118">
        <f>SUMPRODUCT(-('Fluxo de Gastos Gerais'!$B$4:$B$1003=Analítico!$B70),-(Analítico!W$1&gt;='Fluxo de Gastos Gerais'!$D$4:$D$1003),-(Analítico!W$1&lt;='Fluxo de Gastos Gerais'!$E$4:$E$1003),-('Fluxo de Gastos Gerais'!$C$4:$C$1003))</f>
        <v>0</v>
      </c>
      <c r="X70" s="118">
        <f>SUMPRODUCT(-('Fluxo de Gastos Gerais'!$B$4:$B$1003=Analítico!$B70),-(Analítico!X$1&gt;='Fluxo de Gastos Gerais'!$D$4:$D$1003),-(Analítico!X$1&lt;='Fluxo de Gastos Gerais'!$E$4:$E$1003),-('Fluxo de Gastos Gerais'!$C$4:$C$1003))</f>
        <v>0</v>
      </c>
      <c r="Y70" s="118">
        <f>SUMPRODUCT(-('Fluxo de Gastos Gerais'!$B$4:$B$1003=Analítico!$B70),-(Analítico!Y$1&gt;='Fluxo de Gastos Gerais'!$D$4:$D$1003),-(Analítico!Y$1&lt;='Fluxo de Gastos Gerais'!$E$4:$E$1003),-('Fluxo de Gastos Gerais'!$C$4:$C$1003))</f>
        <v>0</v>
      </c>
      <c r="Z70" s="118">
        <f>SUMPRODUCT(-('Fluxo de Gastos Gerais'!$B$4:$B$1003=Analítico!$B70),-(Analítico!Z$1&gt;='Fluxo de Gastos Gerais'!$D$4:$D$1003),-(Analítico!Z$1&lt;='Fluxo de Gastos Gerais'!$E$4:$E$1003),-('Fluxo de Gastos Gerais'!$C$4:$C$1003))</f>
        <v>0</v>
      </c>
      <c r="AA70" s="113">
        <f t="shared" si="17"/>
        <v>0</v>
      </c>
      <c r="AB70" s="124">
        <f t="shared" ca="1" si="18"/>
        <v>0</v>
      </c>
      <c r="AL70" s="229"/>
      <c r="AM70" s="229"/>
    </row>
    <row r="71" spans="1:39" s="76" customFormat="1" ht="23.25" customHeight="1">
      <c r="A71" s="374" t="s">
        <v>124</v>
      </c>
      <c r="B71" s="377" t="s">
        <v>64</v>
      </c>
      <c r="C71" s="118">
        <f>SUMPRODUCT(-('Fluxo de Gastos Gerais'!$B$4:$B$1003=Analítico!$B71),-(Analítico!C$1&gt;='Fluxo de Gastos Gerais'!$D$4:$D$1003),-(Analítico!C$1&lt;='Fluxo de Gastos Gerais'!$E$4:$E$1003),-('Fluxo de Gastos Gerais'!$C$4:$C$1003))</f>
        <v>0</v>
      </c>
      <c r="D71" s="118">
        <f>SUMPRODUCT(-('Fluxo de Gastos Gerais'!$B$4:$B$1003=Analítico!$B71),-(Analítico!D$1&gt;='Fluxo de Gastos Gerais'!$D$4:$D$1003),-(Analítico!D$1&lt;='Fluxo de Gastos Gerais'!$E$4:$E$1003),-('Fluxo de Gastos Gerais'!$C$4:$C$1003))</f>
        <v>0</v>
      </c>
      <c r="E71" s="118">
        <f>SUMPRODUCT(-('Fluxo de Gastos Gerais'!$B$4:$B$1003=Analítico!$B71),-(Analítico!E$1&gt;='Fluxo de Gastos Gerais'!$D$4:$D$1003),-(Analítico!E$1&lt;='Fluxo de Gastos Gerais'!$E$4:$E$1003),-('Fluxo de Gastos Gerais'!$C$4:$C$1003))</f>
        <v>0</v>
      </c>
      <c r="F71" s="118">
        <f>SUMPRODUCT(-('Fluxo de Gastos Gerais'!$B$4:$B$1003=Analítico!$B71),-(Analítico!F$1&gt;='Fluxo de Gastos Gerais'!$D$4:$D$1003),-(Analítico!F$1&lt;='Fluxo de Gastos Gerais'!$E$4:$E$1003),-('Fluxo de Gastos Gerais'!$C$4:$C$1003))</f>
        <v>0</v>
      </c>
      <c r="G71" s="118">
        <f>SUMPRODUCT(-('Fluxo de Gastos Gerais'!$B$4:$B$1003=Analítico!$B71),-(Analítico!G$1&gt;='Fluxo de Gastos Gerais'!$D$4:$D$1003),-(Analítico!G$1&lt;='Fluxo de Gastos Gerais'!$E$4:$E$1003),-('Fluxo de Gastos Gerais'!$C$4:$C$1003))</f>
        <v>0</v>
      </c>
      <c r="H71" s="118">
        <f>SUMPRODUCT(-('Fluxo de Gastos Gerais'!$B$4:$B$1003=Analítico!$B71),-(Analítico!H$1&gt;='Fluxo de Gastos Gerais'!$D$4:$D$1003),-(Analítico!H$1&lt;='Fluxo de Gastos Gerais'!$E$4:$E$1003),-('Fluxo de Gastos Gerais'!$C$4:$C$1003))</f>
        <v>0</v>
      </c>
      <c r="I71" s="118">
        <f>SUMPRODUCT(-('Fluxo de Gastos Gerais'!$B$4:$B$1003=Analítico!$B71),-(Analítico!I$1&gt;='Fluxo de Gastos Gerais'!$D$4:$D$1003),-(Analítico!I$1&lt;='Fluxo de Gastos Gerais'!$E$4:$E$1003),-('Fluxo de Gastos Gerais'!$C$4:$C$1003))</f>
        <v>0</v>
      </c>
      <c r="J71" s="118">
        <f>SUMPRODUCT(-('Fluxo de Gastos Gerais'!$B$4:$B$1003=Analítico!$B71),-(Analítico!J$1&gt;='Fluxo de Gastos Gerais'!$D$4:$D$1003),-(Analítico!J$1&lt;='Fluxo de Gastos Gerais'!$E$4:$E$1003),-('Fluxo de Gastos Gerais'!$C$4:$C$1003))</f>
        <v>0</v>
      </c>
      <c r="K71" s="118">
        <f>SUMPRODUCT(-('Fluxo de Gastos Gerais'!$B$4:$B$1003=Analítico!$B71),-(Analítico!K$1&gt;='Fluxo de Gastos Gerais'!$D$4:$D$1003),-(Analítico!K$1&lt;='Fluxo de Gastos Gerais'!$E$4:$E$1003),-('Fluxo de Gastos Gerais'!$C$4:$C$1003))</f>
        <v>0</v>
      </c>
      <c r="L71" s="118">
        <f>SUMPRODUCT(-('Fluxo de Gastos Gerais'!$B$4:$B$1003=Analítico!$B71),-(Analítico!L$1&gt;='Fluxo de Gastos Gerais'!$D$4:$D$1003),-(Analítico!L$1&lt;='Fluxo de Gastos Gerais'!$E$4:$E$1003),-('Fluxo de Gastos Gerais'!$C$4:$C$1003))</f>
        <v>0</v>
      </c>
      <c r="M71" s="118">
        <f>SUMPRODUCT(-('Fluxo de Gastos Gerais'!$B$4:$B$1003=Analítico!$B71),-(Analítico!M$1&gt;='Fluxo de Gastos Gerais'!$D$4:$D$1003),-(Analítico!M$1&lt;='Fluxo de Gastos Gerais'!$E$4:$E$1003),-('Fluxo de Gastos Gerais'!$C$4:$C$1003))</f>
        <v>0</v>
      </c>
      <c r="N71" s="118">
        <f>SUMPRODUCT(-('Fluxo de Gastos Gerais'!$B$4:$B$1003=Analítico!$B71),-(Analítico!N$1&gt;='Fluxo de Gastos Gerais'!$D$4:$D$1003),-(Analítico!N$1&lt;='Fluxo de Gastos Gerais'!$E$4:$E$1003),-('Fluxo de Gastos Gerais'!$C$4:$C$1003))</f>
        <v>0</v>
      </c>
      <c r="O71" s="118">
        <f>SUMPRODUCT(-('Fluxo de Gastos Gerais'!$B$4:$B$1003=Analítico!$B71),-(Analítico!O$1&gt;='Fluxo de Gastos Gerais'!$D$4:$D$1003),-(Analítico!O$1&lt;='Fluxo de Gastos Gerais'!$E$4:$E$1003),-('Fluxo de Gastos Gerais'!$C$4:$C$1003))</f>
        <v>0</v>
      </c>
      <c r="P71" s="118">
        <f>SUMPRODUCT(-('Fluxo de Gastos Gerais'!$B$4:$B$1003=Analítico!$B71),-(Analítico!P$1&gt;='Fluxo de Gastos Gerais'!$D$4:$D$1003),-(Analítico!P$1&lt;='Fluxo de Gastos Gerais'!$E$4:$E$1003),-('Fluxo de Gastos Gerais'!$C$4:$C$1003))</f>
        <v>0</v>
      </c>
      <c r="Q71" s="118">
        <f>SUMPRODUCT(-('Fluxo de Gastos Gerais'!$B$4:$B$1003=Analítico!$B71),-(Analítico!Q$1&gt;='Fluxo de Gastos Gerais'!$D$4:$D$1003),-(Analítico!Q$1&lt;='Fluxo de Gastos Gerais'!$E$4:$E$1003),-('Fluxo de Gastos Gerais'!$C$4:$C$1003))</f>
        <v>0</v>
      </c>
      <c r="R71" s="118">
        <f>SUMPRODUCT(-('Fluxo de Gastos Gerais'!$B$4:$B$1003=Analítico!$B71),-(Analítico!R$1&gt;='Fluxo de Gastos Gerais'!$D$4:$D$1003),-(Analítico!R$1&lt;='Fluxo de Gastos Gerais'!$E$4:$E$1003),-('Fluxo de Gastos Gerais'!$C$4:$C$1003))</f>
        <v>0</v>
      </c>
      <c r="S71" s="118">
        <f>SUMPRODUCT(-('Fluxo de Gastos Gerais'!$B$4:$B$1003=Analítico!$B71),-(Analítico!S$1&gt;='Fluxo de Gastos Gerais'!$D$4:$D$1003),-(Analítico!S$1&lt;='Fluxo de Gastos Gerais'!$E$4:$E$1003),-('Fluxo de Gastos Gerais'!$C$4:$C$1003))</f>
        <v>0</v>
      </c>
      <c r="T71" s="118">
        <f>SUMPRODUCT(-('Fluxo de Gastos Gerais'!$B$4:$B$1003=Analítico!$B71),-(Analítico!T$1&gt;='Fluxo de Gastos Gerais'!$D$4:$D$1003),-(Analítico!T$1&lt;='Fluxo de Gastos Gerais'!$E$4:$E$1003),-('Fluxo de Gastos Gerais'!$C$4:$C$1003))</f>
        <v>0</v>
      </c>
      <c r="U71" s="118">
        <f>SUMPRODUCT(-('Fluxo de Gastos Gerais'!$B$4:$B$1003=Analítico!$B71),-(Analítico!U$1&gt;='Fluxo de Gastos Gerais'!$D$4:$D$1003),-(Analítico!U$1&lt;='Fluxo de Gastos Gerais'!$E$4:$E$1003),-('Fluxo de Gastos Gerais'!$C$4:$C$1003))</f>
        <v>0</v>
      </c>
      <c r="V71" s="118">
        <f>SUMPRODUCT(-('Fluxo de Gastos Gerais'!$B$4:$B$1003=Analítico!$B71),-(Analítico!V$1&gt;='Fluxo de Gastos Gerais'!$D$4:$D$1003),-(Analítico!V$1&lt;='Fluxo de Gastos Gerais'!$E$4:$E$1003),-('Fluxo de Gastos Gerais'!$C$4:$C$1003))</f>
        <v>0</v>
      </c>
      <c r="W71" s="118">
        <f>SUMPRODUCT(-('Fluxo de Gastos Gerais'!$B$4:$B$1003=Analítico!$B71),-(Analítico!W$1&gt;='Fluxo de Gastos Gerais'!$D$4:$D$1003),-(Analítico!W$1&lt;='Fluxo de Gastos Gerais'!$E$4:$E$1003),-('Fluxo de Gastos Gerais'!$C$4:$C$1003))</f>
        <v>0</v>
      </c>
      <c r="X71" s="118">
        <f>SUMPRODUCT(-('Fluxo de Gastos Gerais'!$B$4:$B$1003=Analítico!$B71),-(Analítico!X$1&gt;='Fluxo de Gastos Gerais'!$D$4:$D$1003),-(Analítico!X$1&lt;='Fluxo de Gastos Gerais'!$E$4:$E$1003),-('Fluxo de Gastos Gerais'!$C$4:$C$1003))</f>
        <v>0</v>
      </c>
      <c r="Y71" s="118">
        <f>SUMPRODUCT(-('Fluxo de Gastos Gerais'!$B$4:$B$1003=Analítico!$B71),-(Analítico!Y$1&gt;='Fluxo de Gastos Gerais'!$D$4:$D$1003),-(Analítico!Y$1&lt;='Fluxo de Gastos Gerais'!$E$4:$E$1003),-('Fluxo de Gastos Gerais'!$C$4:$C$1003))</f>
        <v>0</v>
      </c>
      <c r="Z71" s="118">
        <f>SUMPRODUCT(-('Fluxo de Gastos Gerais'!$B$4:$B$1003=Analítico!$B71),-(Analítico!Z$1&gt;='Fluxo de Gastos Gerais'!$D$4:$D$1003),-(Analítico!Z$1&lt;='Fluxo de Gastos Gerais'!$E$4:$E$1003),-('Fluxo de Gastos Gerais'!$C$4:$C$1003))</f>
        <v>0</v>
      </c>
      <c r="AA71" s="113">
        <f t="shared" si="17"/>
        <v>0</v>
      </c>
      <c r="AB71" s="124">
        <f t="shared" ca="1" si="18"/>
        <v>0</v>
      </c>
      <c r="AL71" s="229"/>
      <c r="AM71" s="229"/>
    </row>
    <row r="72" spans="1:39" s="76" customFormat="1" ht="23.25" customHeight="1">
      <c r="A72" s="374" t="s">
        <v>139</v>
      </c>
      <c r="B72" s="377" t="s">
        <v>186</v>
      </c>
      <c r="C72" s="118">
        <f>SUMPRODUCT(-('Fluxo de Gastos Gerais'!$B$4:$B$1003=Analítico!$B72),-(Analítico!C$1&gt;='Fluxo de Gastos Gerais'!$D$4:$D$1003),-(Analítico!C$1&lt;='Fluxo de Gastos Gerais'!$E$4:$E$1003),-('Fluxo de Gastos Gerais'!$C$4:$C$1003))</f>
        <v>0</v>
      </c>
      <c r="D72" s="118">
        <f>SUMPRODUCT(-('Fluxo de Gastos Gerais'!$B$4:$B$1003=Analítico!$B72),-(Analítico!D$1&gt;='Fluxo de Gastos Gerais'!$D$4:$D$1003),-(Analítico!D$1&lt;='Fluxo de Gastos Gerais'!$E$4:$E$1003),-('Fluxo de Gastos Gerais'!$C$4:$C$1003))</f>
        <v>0</v>
      </c>
      <c r="E72" s="118">
        <f>SUMPRODUCT(-('Fluxo de Gastos Gerais'!$B$4:$B$1003=Analítico!$B72),-(Analítico!E$1&gt;='Fluxo de Gastos Gerais'!$D$4:$D$1003),-(Analítico!E$1&lt;='Fluxo de Gastos Gerais'!$E$4:$E$1003),-('Fluxo de Gastos Gerais'!$C$4:$C$1003))</f>
        <v>0</v>
      </c>
      <c r="F72" s="118">
        <f>SUMPRODUCT(-('Fluxo de Gastos Gerais'!$B$4:$B$1003=Analítico!$B72),-(Analítico!F$1&gt;='Fluxo de Gastos Gerais'!$D$4:$D$1003),-(Analítico!F$1&lt;='Fluxo de Gastos Gerais'!$E$4:$E$1003),-('Fluxo de Gastos Gerais'!$C$4:$C$1003))</f>
        <v>0</v>
      </c>
      <c r="G72" s="118">
        <f>SUMPRODUCT(-('Fluxo de Gastos Gerais'!$B$4:$B$1003=Analítico!$B72),-(Analítico!G$1&gt;='Fluxo de Gastos Gerais'!$D$4:$D$1003),-(Analítico!G$1&lt;='Fluxo de Gastos Gerais'!$E$4:$E$1003),-('Fluxo de Gastos Gerais'!$C$4:$C$1003))</f>
        <v>0</v>
      </c>
      <c r="H72" s="118">
        <f>SUMPRODUCT(-('Fluxo de Gastos Gerais'!$B$4:$B$1003=Analítico!$B72),-(Analítico!H$1&gt;='Fluxo de Gastos Gerais'!$D$4:$D$1003),-(Analítico!H$1&lt;='Fluxo de Gastos Gerais'!$E$4:$E$1003),-('Fluxo de Gastos Gerais'!$C$4:$C$1003))</f>
        <v>0</v>
      </c>
      <c r="I72" s="118">
        <f>SUMPRODUCT(-('Fluxo de Gastos Gerais'!$B$4:$B$1003=Analítico!$B72),-(Analítico!I$1&gt;='Fluxo de Gastos Gerais'!$D$4:$D$1003),-(Analítico!I$1&lt;='Fluxo de Gastos Gerais'!$E$4:$E$1003),-('Fluxo de Gastos Gerais'!$C$4:$C$1003))</f>
        <v>0</v>
      </c>
      <c r="J72" s="118">
        <f>SUMPRODUCT(-('Fluxo de Gastos Gerais'!$B$4:$B$1003=Analítico!$B72),-(Analítico!J$1&gt;='Fluxo de Gastos Gerais'!$D$4:$D$1003),-(Analítico!J$1&lt;='Fluxo de Gastos Gerais'!$E$4:$E$1003),-('Fluxo de Gastos Gerais'!$C$4:$C$1003))</f>
        <v>0</v>
      </c>
      <c r="K72" s="118">
        <f>SUMPRODUCT(-('Fluxo de Gastos Gerais'!$B$4:$B$1003=Analítico!$B72),-(Analítico!K$1&gt;='Fluxo de Gastos Gerais'!$D$4:$D$1003),-(Analítico!K$1&lt;='Fluxo de Gastos Gerais'!$E$4:$E$1003),-('Fluxo de Gastos Gerais'!$C$4:$C$1003))</f>
        <v>0</v>
      </c>
      <c r="L72" s="118">
        <f>SUMPRODUCT(-('Fluxo de Gastos Gerais'!$B$4:$B$1003=Analítico!$B72),-(Analítico!L$1&gt;='Fluxo de Gastos Gerais'!$D$4:$D$1003),-(Analítico!L$1&lt;='Fluxo de Gastos Gerais'!$E$4:$E$1003),-('Fluxo de Gastos Gerais'!$C$4:$C$1003))</f>
        <v>0</v>
      </c>
      <c r="M72" s="118">
        <f>SUMPRODUCT(-('Fluxo de Gastos Gerais'!$B$4:$B$1003=Analítico!$B72),-(Analítico!M$1&gt;='Fluxo de Gastos Gerais'!$D$4:$D$1003),-(Analítico!M$1&lt;='Fluxo de Gastos Gerais'!$E$4:$E$1003),-('Fluxo de Gastos Gerais'!$C$4:$C$1003))</f>
        <v>0</v>
      </c>
      <c r="N72" s="118">
        <f>SUMPRODUCT(-('Fluxo de Gastos Gerais'!$B$4:$B$1003=Analítico!$B72),-(Analítico!N$1&gt;='Fluxo de Gastos Gerais'!$D$4:$D$1003),-(Analítico!N$1&lt;='Fluxo de Gastos Gerais'!$E$4:$E$1003),-('Fluxo de Gastos Gerais'!$C$4:$C$1003))</f>
        <v>0</v>
      </c>
      <c r="O72" s="118">
        <f>SUMPRODUCT(-('Fluxo de Gastos Gerais'!$B$4:$B$1003=Analítico!$B72),-(Analítico!O$1&gt;='Fluxo de Gastos Gerais'!$D$4:$D$1003),-(Analítico!O$1&lt;='Fluxo de Gastos Gerais'!$E$4:$E$1003),-('Fluxo de Gastos Gerais'!$C$4:$C$1003))</f>
        <v>0</v>
      </c>
      <c r="P72" s="118">
        <f>SUMPRODUCT(-('Fluxo de Gastos Gerais'!$B$4:$B$1003=Analítico!$B72),-(Analítico!P$1&gt;='Fluxo de Gastos Gerais'!$D$4:$D$1003),-(Analítico!P$1&lt;='Fluxo de Gastos Gerais'!$E$4:$E$1003),-('Fluxo de Gastos Gerais'!$C$4:$C$1003))</f>
        <v>0</v>
      </c>
      <c r="Q72" s="118">
        <f>SUMPRODUCT(-('Fluxo de Gastos Gerais'!$B$4:$B$1003=Analítico!$B72),-(Analítico!Q$1&gt;='Fluxo de Gastos Gerais'!$D$4:$D$1003),-(Analítico!Q$1&lt;='Fluxo de Gastos Gerais'!$E$4:$E$1003),-('Fluxo de Gastos Gerais'!$C$4:$C$1003))</f>
        <v>0</v>
      </c>
      <c r="R72" s="118">
        <f>SUMPRODUCT(-('Fluxo de Gastos Gerais'!$B$4:$B$1003=Analítico!$B72),-(Analítico!R$1&gt;='Fluxo de Gastos Gerais'!$D$4:$D$1003),-(Analítico!R$1&lt;='Fluxo de Gastos Gerais'!$E$4:$E$1003),-('Fluxo de Gastos Gerais'!$C$4:$C$1003))</f>
        <v>0</v>
      </c>
      <c r="S72" s="118">
        <f>SUMPRODUCT(-('Fluxo de Gastos Gerais'!$B$4:$B$1003=Analítico!$B72),-(Analítico!S$1&gt;='Fluxo de Gastos Gerais'!$D$4:$D$1003),-(Analítico!S$1&lt;='Fluxo de Gastos Gerais'!$E$4:$E$1003),-('Fluxo de Gastos Gerais'!$C$4:$C$1003))</f>
        <v>0</v>
      </c>
      <c r="T72" s="118">
        <f>SUMPRODUCT(-('Fluxo de Gastos Gerais'!$B$4:$B$1003=Analítico!$B72),-(Analítico!T$1&gt;='Fluxo de Gastos Gerais'!$D$4:$D$1003),-(Analítico!T$1&lt;='Fluxo de Gastos Gerais'!$E$4:$E$1003),-('Fluxo de Gastos Gerais'!$C$4:$C$1003))</f>
        <v>0</v>
      </c>
      <c r="U72" s="118">
        <f>SUMPRODUCT(-('Fluxo de Gastos Gerais'!$B$4:$B$1003=Analítico!$B72),-(Analítico!U$1&gt;='Fluxo de Gastos Gerais'!$D$4:$D$1003),-(Analítico!U$1&lt;='Fluxo de Gastos Gerais'!$E$4:$E$1003),-('Fluxo de Gastos Gerais'!$C$4:$C$1003))</f>
        <v>0</v>
      </c>
      <c r="V72" s="118">
        <f>SUMPRODUCT(-('Fluxo de Gastos Gerais'!$B$4:$B$1003=Analítico!$B72),-(Analítico!V$1&gt;='Fluxo de Gastos Gerais'!$D$4:$D$1003),-(Analítico!V$1&lt;='Fluxo de Gastos Gerais'!$E$4:$E$1003),-('Fluxo de Gastos Gerais'!$C$4:$C$1003))</f>
        <v>0</v>
      </c>
      <c r="W72" s="118">
        <f>SUMPRODUCT(-('Fluxo de Gastos Gerais'!$B$4:$B$1003=Analítico!$B72),-(Analítico!W$1&gt;='Fluxo de Gastos Gerais'!$D$4:$D$1003),-(Analítico!W$1&lt;='Fluxo de Gastos Gerais'!$E$4:$E$1003),-('Fluxo de Gastos Gerais'!$C$4:$C$1003))</f>
        <v>0</v>
      </c>
      <c r="X72" s="118">
        <f>SUMPRODUCT(-('Fluxo de Gastos Gerais'!$B$4:$B$1003=Analítico!$B72),-(Analítico!X$1&gt;='Fluxo de Gastos Gerais'!$D$4:$D$1003),-(Analítico!X$1&lt;='Fluxo de Gastos Gerais'!$E$4:$E$1003),-('Fluxo de Gastos Gerais'!$C$4:$C$1003))</f>
        <v>0</v>
      </c>
      <c r="Y72" s="118">
        <f>SUMPRODUCT(-('Fluxo de Gastos Gerais'!$B$4:$B$1003=Analítico!$B72),-(Analítico!Y$1&gt;='Fluxo de Gastos Gerais'!$D$4:$D$1003),-(Analítico!Y$1&lt;='Fluxo de Gastos Gerais'!$E$4:$E$1003),-('Fluxo de Gastos Gerais'!$C$4:$C$1003))</f>
        <v>0</v>
      </c>
      <c r="Z72" s="118">
        <f>SUMPRODUCT(-('Fluxo de Gastos Gerais'!$B$4:$B$1003=Analítico!$B72),-(Analítico!Z$1&gt;='Fluxo de Gastos Gerais'!$D$4:$D$1003),-(Analítico!Z$1&lt;='Fluxo de Gastos Gerais'!$E$4:$E$1003),-('Fluxo de Gastos Gerais'!$C$4:$C$1003))</f>
        <v>0</v>
      </c>
      <c r="AA72" s="113">
        <f t="shared" si="17"/>
        <v>0</v>
      </c>
      <c r="AB72" s="124">
        <f t="shared" ca="1" si="18"/>
        <v>0</v>
      </c>
      <c r="AL72" s="229"/>
      <c r="AM72" s="229"/>
    </row>
    <row r="73" spans="1:39" s="76" customFormat="1" ht="23.25" customHeight="1">
      <c r="A73" s="374" t="s">
        <v>137</v>
      </c>
      <c r="B73" s="377" t="s">
        <v>82</v>
      </c>
      <c r="C73" s="118">
        <f>SUMPRODUCT(-('Fluxo de Gastos Gerais'!$B$4:$B$1003=Analítico!$B73),-(Analítico!C$1&gt;='Fluxo de Gastos Gerais'!$D$4:$D$1003),-(Analítico!C$1&lt;='Fluxo de Gastos Gerais'!$E$4:$E$1003),-('Fluxo de Gastos Gerais'!$C$4:$C$1003))</f>
        <v>0</v>
      </c>
      <c r="D73" s="118">
        <f>SUMPRODUCT(-('Fluxo de Gastos Gerais'!$B$4:$B$1003=Analítico!$B73),-(Analítico!D$1&gt;='Fluxo de Gastos Gerais'!$D$4:$D$1003),-(Analítico!D$1&lt;='Fluxo de Gastos Gerais'!$E$4:$E$1003),-('Fluxo de Gastos Gerais'!$C$4:$C$1003))</f>
        <v>0</v>
      </c>
      <c r="E73" s="118">
        <f>SUMPRODUCT(-('Fluxo de Gastos Gerais'!$B$4:$B$1003=Analítico!$B73),-(Analítico!E$1&gt;='Fluxo de Gastos Gerais'!$D$4:$D$1003),-(Analítico!E$1&lt;='Fluxo de Gastos Gerais'!$E$4:$E$1003),-('Fluxo de Gastos Gerais'!$C$4:$C$1003))</f>
        <v>0</v>
      </c>
      <c r="F73" s="118">
        <f>SUMPRODUCT(-('Fluxo de Gastos Gerais'!$B$4:$B$1003=Analítico!$B73),-(Analítico!F$1&gt;='Fluxo de Gastos Gerais'!$D$4:$D$1003),-(Analítico!F$1&lt;='Fluxo de Gastos Gerais'!$E$4:$E$1003),-('Fluxo de Gastos Gerais'!$C$4:$C$1003))</f>
        <v>0</v>
      </c>
      <c r="G73" s="118">
        <f>SUMPRODUCT(-('Fluxo de Gastos Gerais'!$B$4:$B$1003=Analítico!$B73),-(Analítico!G$1&gt;='Fluxo de Gastos Gerais'!$D$4:$D$1003),-(Analítico!G$1&lt;='Fluxo de Gastos Gerais'!$E$4:$E$1003),-('Fluxo de Gastos Gerais'!$C$4:$C$1003))</f>
        <v>0</v>
      </c>
      <c r="H73" s="118">
        <f>SUMPRODUCT(-('Fluxo de Gastos Gerais'!$B$4:$B$1003=Analítico!$B73),-(Analítico!H$1&gt;='Fluxo de Gastos Gerais'!$D$4:$D$1003),-(Analítico!H$1&lt;='Fluxo de Gastos Gerais'!$E$4:$E$1003),-('Fluxo de Gastos Gerais'!$C$4:$C$1003))</f>
        <v>0</v>
      </c>
      <c r="I73" s="118">
        <f>SUMPRODUCT(-('Fluxo de Gastos Gerais'!$B$4:$B$1003=Analítico!$B73),-(Analítico!I$1&gt;='Fluxo de Gastos Gerais'!$D$4:$D$1003),-(Analítico!I$1&lt;='Fluxo de Gastos Gerais'!$E$4:$E$1003),-('Fluxo de Gastos Gerais'!$C$4:$C$1003))</f>
        <v>0</v>
      </c>
      <c r="J73" s="118">
        <f>SUMPRODUCT(-('Fluxo de Gastos Gerais'!$B$4:$B$1003=Analítico!$B73),-(Analítico!J$1&gt;='Fluxo de Gastos Gerais'!$D$4:$D$1003),-(Analítico!J$1&lt;='Fluxo de Gastos Gerais'!$E$4:$E$1003),-('Fluxo de Gastos Gerais'!$C$4:$C$1003))</f>
        <v>0</v>
      </c>
      <c r="K73" s="118">
        <f>SUMPRODUCT(-('Fluxo de Gastos Gerais'!$B$4:$B$1003=Analítico!$B73),-(Analítico!K$1&gt;='Fluxo de Gastos Gerais'!$D$4:$D$1003),-(Analítico!K$1&lt;='Fluxo de Gastos Gerais'!$E$4:$E$1003),-('Fluxo de Gastos Gerais'!$C$4:$C$1003))</f>
        <v>0</v>
      </c>
      <c r="L73" s="118">
        <f>SUMPRODUCT(-('Fluxo de Gastos Gerais'!$B$4:$B$1003=Analítico!$B73),-(Analítico!L$1&gt;='Fluxo de Gastos Gerais'!$D$4:$D$1003),-(Analítico!L$1&lt;='Fluxo de Gastos Gerais'!$E$4:$E$1003),-('Fluxo de Gastos Gerais'!$C$4:$C$1003))</f>
        <v>0</v>
      </c>
      <c r="M73" s="118">
        <f>SUMPRODUCT(-('Fluxo de Gastos Gerais'!$B$4:$B$1003=Analítico!$B73),-(Analítico!M$1&gt;='Fluxo de Gastos Gerais'!$D$4:$D$1003),-(Analítico!M$1&lt;='Fluxo de Gastos Gerais'!$E$4:$E$1003),-('Fluxo de Gastos Gerais'!$C$4:$C$1003))</f>
        <v>0</v>
      </c>
      <c r="N73" s="118">
        <f>SUMPRODUCT(-('Fluxo de Gastos Gerais'!$B$4:$B$1003=Analítico!$B73),-(Analítico!N$1&gt;='Fluxo de Gastos Gerais'!$D$4:$D$1003),-(Analítico!N$1&lt;='Fluxo de Gastos Gerais'!$E$4:$E$1003),-('Fluxo de Gastos Gerais'!$C$4:$C$1003))</f>
        <v>0</v>
      </c>
      <c r="O73" s="118">
        <f>SUMPRODUCT(-('Fluxo de Gastos Gerais'!$B$4:$B$1003=Analítico!$B73),-(Analítico!O$1&gt;='Fluxo de Gastos Gerais'!$D$4:$D$1003),-(Analítico!O$1&lt;='Fluxo de Gastos Gerais'!$E$4:$E$1003),-('Fluxo de Gastos Gerais'!$C$4:$C$1003))</f>
        <v>0</v>
      </c>
      <c r="P73" s="118">
        <f>SUMPRODUCT(-('Fluxo de Gastos Gerais'!$B$4:$B$1003=Analítico!$B73),-(Analítico!P$1&gt;='Fluxo de Gastos Gerais'!$D$4:$D$1003),-(Analítico!P$1&lt;='Fluxo de Gastos Gerais'!$E$4:$E$1003),-('Fluxo de Gastos Gerais'!$C$4:$C$1003))</f>
        <v>0</v>
      </c>
      <c r="Q73" s="118">
        <f>SUMPRODUCT(-('Fluxo de Gastos Gerais'!$B$4:$B$1003=Analítico!$B73),-(Analítico!Q$1&gt;='Fluxo de Gastos Gerais'!$D$4:$D$1003),-(Analítico!Q$1&lt;='Fluxo de Gastos Gerais'!$E$4:$E$1003),-('Fluxo de Gastos Gerais'!$C$4:$C$1003))</f>
        <v>0</v>
      </c>
      <c r="R73" s="118">
        <f>SUMPRODUCT(-('Fluxo de Gastos Gerais'!$B$4:$B$1003=Analítico!$B73),-(Analítico!R$1&gt;='Fluxo de Gastos Gerais'!$D$4:$D$1003),-(Analítico!R$1&lt;='Fluxo de Gastos Gerais'!$E$4:$E$1003),-('Fluxo de Gastos Gerais'!$C$4:$C$1003))</f>
        <v>0</v>
      </c>
      <c r="S73" s="118">
        <f>SUMPRODUCT(-('Fluxo de Gastos Gerais'!$B$4:$B$1003=Analítico!$B73),-(Analítico!S$1&gt;='Fluxo de Gastos Gerais'!$D$4:$D$1003),-(Analítico!S$1&lt;='Fluxo de Gastos Gerais'!$E$4:$E$1003),-('Fluxo de Gastos Gerais'!$C$4:$C$1003))</f>
        <v>0</v>
      </c>
      <c r="T73" s="118">
        <f>SUMPRODUCT(-('Fluxo de Gastos Gerais'!$B$4:$B$1003=Analítico!$B73),-(Analítico!T$1&gt;='Fluxo de Gastos Gerais'!$D$4:$D$1003),-(Analítico!T$1&lt;='Fluxo de Gastos Gerais'!$E$4:$E$1003),-('Fluxo de Gastos Gerais'!$C$4:$C$1003))</f>
        <v>0</v>
      </c>
      <c r="U73" s="118">
        <f>SUMPRODUCT(-('Fluxo de Gastos Gerais'!$B$4:$B$1003=Analítico!$B73),-(Analítico!U$1&gt;='Fluxo de Gastos Gerais'!$D$4:$D$1003),-(Analítico!U$1&lt;='Fluxo de Gastos Gerais'!$E$4:$E$1003),-('Fluxo de Gastos Gerais'!$C$4:$C$1003))</f>
        <v>0</v>
      </c>
      <c r="V73" s="118">
        <f>SUMPRODUCT(-('Fluxo de Gastos Gerais'!$B$4:$B$1003=Analítico!$B73),-(Analítico!V$1&gt;='Fluxo de Gastos Gerais'!$D$4:$D$1003),-(Analítico!V$1&lt;='Fluxo de Gastos Gerais'!$E$4:$E$1003),-('Fluxo de Gastos Gerais'!$C$4:$C$1003))</f>
        <v>0</v>
      </c>
      <c r="W73" s="118">
        <f>SUMPRODUCT(-('Fluxo de Gastos Gerais'!$B$4:$B$1003=Analítico!$B73),-(Analítico!W$1&gt;='Fluxo de Gastos Gerais'!$D$4:$D$1003),-(Analítico!W$1&lt;='Fluxo de Gastos Gerais'!$E$4:$E$1003),-('Fluxo de Gastos Gerais'!$C$4:$C$1003))</f>
        <v>0</v>
      </c>
      <c r="X73" s="118">
        <f>SUMPRODUCT(-('Fluxo de Gastos Gerais'!$B$4:$B$1003=Analítico!$B73),-(Analítico!X$1&gt;='Fluxo de Gastos Gerais'!$D$4:$D$1003),-(Analítico!X$1&lt;='Fluxo de Gastos Gerais'!$E$4:$E$1003),-('Fluxo de Gastos Gerais'!$C$4:$C$1003))</f>
        <v>0</v>
      </c>
      <c r="Y73" s="118">
        <f>SUMPRODUCT(-('Fluxo de Gastos Gerais'!$B$4:$B$1003=Analítico!$B73),-(Analítico!Y$1&gt;='Fluxo de Gastos Gerais'!$D$4:$D$1003),-(Analítico!Y$1&lt;='Fluxo de Gastos Gerais'!$E$4:$E$1003),-('Fluxo de Gastos Gerais'!$C$4:$C$1003))</f>
        <v>0</v>
      </c>
      <c r="Z73" s="118">
        <f>SUMPRODUCT(-('Fluxo de Gastos Gerais'!$B$4:$B$1003=Analítico!$B73),-(Analítico!Z$1&gt;='Fluxo de Gastos Gerais'!$D$4:$D$1003),-(Analítico!Z$1&lt;='Fluxo de Gastos Gerais'!$E$4:$E$1003),-('Fluxo de Gastos Gerais'!$C$4:$C$1003))</f>
        <v>0</v>
      </c>
      <c r="AA73" s="113">
        <f t="shared" si="17"/>
        <v>0</v>
      </c>
      <c r="AB73" s="124">
        <f t="shared" ca="1" si="18"/>
        <v>0</v>
      </c>
      <c r="AL73" s="229"/>
      <c r="AM73" s="229"/>
    </row>
    <row r="74" spans="1:39" s="76" customFormat="1" ht="23.25" customHeight="1">
      <c r="A74" s="374" t="s">
        <v>175</v>
      </c>
      <c r="B74" s="377" t="s">
        <v>196</v>
      </c>
      <c r="C74" s="118">
        <f>SUMPRODUCT(-('Fluxo de Gastos Gerais'!$B$4:$B$1003=Analítico!$B74),-(Analítico!C$1&gt;='Fluxo de Gastos Gerais'!$D$4:$D$1003),-(Analítico!C$1&lt;='Fluxo de Gastos Gerais'!$E$4:$E$1003),-('Fluxo de Gastos Gerais'!$C$4:$C$1003))</f>
        <v>0</v>
      </c>
      <c r="D74" s="118">
        <f>SUMPRODUCT(-('Fluxo de Gastos Gerais'!$B$4:$B$1003=Analítico!$B74),-(Analítico!D$1&gt;='Fluxo de Gastos Gerais'!$D$4:$D$1003),-(Analítico!D$1&lt;='Fluxo de Gastos Gerais'!$E$4:$E$1003),-('Fluxo de Gastos Gerais'!$C$4:$C$1003))</f>
        <v>0</v>
      </c>
      <c r="E74" s="118">
        <f>SUMPRODUCT(-('Fluxo de Gastos Gerais'!$B$4:$B$1003=Analítico!$B74),-(Analítico!E$1&gt;='Fluxo de Gastos Gerais'!$D$4:$D$1003),-(Analítico!E$1&lt;='Fluxo de Gastos Gerais'!$E$4:$E$1003),-('Fluxo de Gastos Gerais'!$C$4:$C$1003))</f>
        <v>0</v>
      </c>
      <c r="F74" s="118">
        <f>SUMPRODUCT(-('Fluxo de Gastos Gerais'!$B$4:$B$1003=Analítico!$B74),-(Analítico!F$1&gt;='Fluxo de Gastos Gerais'!$D$4:$D$1003),-(Analítico!F$1&lt;='Fluxo de Gastos Gerais'!$E$4:$E$1003),-('Fluxo de Gastos Gerais'!$C$4:$C$1003))</f>
        <v>0</v>
      </c>
      <c r="G74" s="118">
        <f>SUMPRODUCT(-('Fluxo de Gastos Gerais'!$B$4:$B$1003=Analítico!$B74),-(Analítico!G$1&gt;='Fluxo de Gastos Gerais'!$D$4:$D$1003),-(Analítico!G$1&lt;='Fluxo de Gastos Gerais'!$E$4:$E$1003),-('Fluxo de Gastos Gerais'!$C$4:$C$1003))</f>
        <v>0</v>
      </c>
      <c r="H74" s="118">
        <f>SUMPRODUCT(-('Fluxo de Gastos Gerais'!$B$4:$B$1003=Analítico!$B74),-(Analítico!H$1&gt;='Fluxo de Gastos Gerais'!$D$4:$D$1003),-(Analítico!H$1&lt;='Fluxo de Gastos Gerais'!$E$4:$E$1003),-('Fluxo de Gastos Gerais'!$C$4:$C$1003))</f>
        <v>0</v>
      </c>
      <c r="I74" s="118">
        <f>SUMPRODUCT(-('Fluxo de Gastos Gerais'!$B$4:$B$1003=Analítico!$B74),-(Analítico!I$1&gt;='Fluxo de Gastos Gerais'!$D$4:$D$1003),-(Analítico!I$1&lt;='Fluxo de Gastos Gerais'!$E$4:$E$1003),-('Fluxo de Gastos Gerais'!$C$4:$C$1003))</f>
        <v>0</v>
      </c>
      <c r="J74" s="118">
        <f>SUMPRODUCT(-('Fluxo de Gastos Gerais'!$B$4:$B$1003=Analítico!$B74),-(Analítico!J$1&gt;='Fluxo de Gastos Gerais'!$D$4:$D$1003),-(Analítico!J$1&lt;='Fluxo de Gastos Gerais'!$E$4:$E$1003),-('Fluxo de Gastos Gerais'!$C$4:$C$1003))</f>
        <v>0</v>
      </c>
      <c r="K74" s="118">
        <f>SUMPRODUCT(-('Fluxo de Gastos Gerais'!$B$4:$B$1003=Analítico!$B74),-(Analítico!K$1&gt;='Fluxo de Gastos Gerais'!$D$4:$D$1003),-(Analítico!K$1&lt;='Fluxo de Gastos Gerais'!$E$4:$E$1003),-('Fluxo de Gastos Gerais'!$C$4:$C$1003))</f>
        <v>0</v>
      </c>
      <c r="L74" s="118">
        <f>SUMPRODUCT(-('Fluxo de Gastos Gerais'!$B$4:$B$1003=Analítico!$B74),-(Analítico!L$1&gt;='Fluxo de Gastos Gerais'!$D$4:$D$1003),-(Analítico!L$1&lt;='Fluxo de Gastos Gerais'!$E$4:$E$1003),-('Fluxo de Gastos Gerais'!$C$4:$C$1003))</f>
        <v>0</v>
      </c>
      <c r="M74" s="118">
        <f>SUMPRODUCT(-('Fluxo de Gastos Gerais'!$B$4:$B$1003=Analítico!$B74),-(Analítico!M$1&gt;='Fluxo de Gastos Gerais'!$D$4:$D$1003),-(Analítico!M$1&lt;='Fluxo de Gastos Gerais'!$E$4:$E$1003),-('Fluxo de Gastos Gerais'!$C$4:$C$1003))</f>
        <v>0</v>
      </c>
      <c r="N74" s="118">
        <f>SUMPRODUCT(-('Fluxo de Gastos Gerais'!$B$4:$B$1003=Analítico!$B74),-(Analítico!N$1&gt;='Fluxo de Gastos Gerais'!$D$4:$D$1003),-(Analítico!N$1&lt;='Fluxo de Gastos Gerais'!$E$4:$E$1003),-('Fluxo de Gastos Gerais'!$C$4:$C$1003))</f>
        <v>0</v>
      </c>
      <c r="O74" s="118">
        <f>SUMPRODUCT(-('Fluxo de Gastos Gerais'!$B$4:$B$1003=Analítico!$B74),-(Analítico!O$1&gt;='Fluxo de Gastos Gerais'!$D$4:$D$1003),-(Analítico!O$1&lt;='Fluxo de Gastos Gerais'!$E$4:$E$1003),-('Fluxo de Gastos Gerais'!$C$4:$C$1003))</f>
        <v>0</v>
      </c>
      <c r="P74" s="118">
        <f>SUMPRODUCT(-('Fluxo de Gastos Gerais'!$B$4:$B$1003=Analítico!$B74),-(Analítico!P$1&gt;='Fluxo de Gastos Gerais'!$D$4:$D$1003),-(Analítico!P$1&lt;='Fluxo de Gastos Gerais'!$E$4:$E$1003),-('Fluxo de Gastos Gerais'!$C$4:$C$1003))</f>
        <v>0</v>
      </c>
      <c r="Q74" s="118">
        <f>SUMPRODUCT(-('Fluxo de Gastos Gerais'!$B$4:$B$1003=Analítico!$B74),-(Analítico!Q$1&gt;='Fluxo de Gastos Gerais'!$D$4:$D$1003),-(Analítico!Q$1&lt;='Fluxo de Gastos Gerais'!$E$4:$E$1003),-('Fluxo de Gastos Gerais'!$C$4:$C$1003))</f>
        <v>0</v>
      </c>
      <c r="R74" s="118">
        <f>SUMPRODUCT(-('Fluxo de Gastos Gerais'!$B$4:$B$1003=Analítico!$B74),-(Analítico!R$1&gt;='Fluxo de Gastos Gerais'!$D$4:$D$1003),-(Analítico!R$1&lt;='Fluxo de Gastos Gerais'!$E$4:$E$1003),-('Fluxo de Gastos Gerais'!$C$4:$C$1003))</f>
        <v>0</v>
      </c>
      <c r="S74" s="118">
        <f>SUMPRODUCT(-('Fluxo de Gastos Gerais'!$B$4:$B$1003=Analítico!$B74),-(Analítico!S$1&gt;='Fluxo de Gastos Gerais'!$D$4:$D$1003),-(Analítico!S$1&lt;='Fluxo de Gastos Gerais'!$E$4:$E$1003),-('Fluxo de Gastos Gerais'!$C$4:$C$1003))</f>
        <v>0</v>
      </c>
      <c r="T74" s="118">
        <f>SUMPRODUCT(-('Fluxo de Gastos Gerais'!$B$4:$B$1003=Analítico!$B74),-(Analítico!T$1&gt;='Fluxo de Gastos Gerais'!$D$4:$D$1003),-(Analítico!T$1&lt;='Fluxo de Gastos Gerais'!$E$4:$E$1003),-('Fluxo de Gastos Gerais'!$C$4:$C$1003))</f>
        <v>0</v>
      </c>
      <c r="U74" s="118">
        <f>SUMPRODUCT(-('Fluxo de Gastos Gerais'!$B$4:$B$1003=Analítico!$B74),-(Analítico!U$1&gt;='Fluxo de Gastos Gerais'!$D$4:$D$1003),-(Analítico!U$1&lt;='Fluxo de Gastos Gerais'!$E$4:$E$1003),-('Fluxo de Gastos Gerais'!$C$4:$C$1003))</f>
        <v>0</v>
      </c>
      <c r="V74" s="118">
        <f>SUMPRODUCT(-('Fluxo de Gastos Gerais'!$B$4:$B$1003=Analítico!$B74),-(Analítico!V$1&gt;='Fluxo de Gastos Gerais'!$D$4:$D$1003),-(Analítico!V$1&lt;='Fluxo de Gastos Gerais'!$E$4:$E$1003),-('Fluxo de Gastos Gerais'!$C$4:$C$1003))</f>
        <v>0</v>
      </c>
      <c r="W74" s="118">
        <f>SUMPRODUCT(-('Fluxo de Gastos Gerais'!$B$4:$B$1003=Analítico!$B74),-(Analítico!W$1&gt;='Fluxo de Gastos Gerais'!$D$4:$D$1003),-(Analítico!W$1&lt;='Fluxo de Gastos Gerais'!$E$4:$E$1003),-('Fluxo de Gastos Gerais'!$C$4:$C$1003))</f>
        <v>0</v>
      </c>
      <c r="X74" s="118">
        <f>SUMPRODUCT(-('Fluxo de Gastos Gerais'!$B$4:$B$1003=Analítico!$B74),-(Analítico!X$1&gt;='Fluxo de Gastos Gerais'!$D$4:$D$1003),-(Analítico!X$1&lt;='Fluxo de Gastos Gerais'!$E$4:$E$1003),-('Fluxo de Gastos Gerais'!$C$4:$C$1003))</f>
        <v>0</v>
      </c>
      <c r="Y74" s="118">
        <f>SUMPRODUCT(-('Fluxo de Gastos Gerais'!$B$4:$B$1003=Analítico!$B74),-(Analítico!Y$1&gt;='Fluxo de Gastos Gerais'!$D$4:$D$1003),-(Analítico!Y$1&lt;='Fluxo de Gastos Gerais'!$E$4:$E$1003),-('Fluxo de Gastos Gerais'!$C$4:$C$1003))</f>
        <v>0</v>
      </c>
      <c r="Z74" s="118">
        <f>SUMPRODUCT(-('Fluxo de Gastos Gerais'!$B$4:$B$1003=Analítico!$B74),-(Analítico!Z$1&gt;='Fluxo de Gastos Gerais'!$D$4:$D$1003),-(Analítico!Z$1&lt;='Fluxo de Gastos Gerais'!$E$4:$E$1003),-('Fluxo de Gastos Gerais'!$C$4:$C$1003))</f>
        <v>0</v>
      </c>
      <c r="AA74" s="113">
        <f t="shared" si="17"/>
        <v>0</v>
      </c>
      <c r="AB74" s="124">
        <f t="shared" ca="1" si="18"/>
        <v>0</v>
      </c>
      <c r="AL74" s="229"/>
      <c r="AM74" s="229"/>
    </row>
    <row r="75" spans="1:39" s="76" customFormat="1" ht="23.25" customHeight="1">
      <c r="A75" s="374" t="s">
        <v>176</v>
      </c>
      <c r="B75" s="377" t="s">
        <v>67</v>
      </c>
      <c r="C75" s="118">
        <f>SUMPRODUCT(-('Fluxo de Gastos Gerais'!$B$4:$B$1003=Analítico!$B75),-(Analítico!C$1&gt;='Fluxo de Gastos Gerais'!$D$4:$D$1003),-(Analítico!C$1&lt;='Fluxo de Gastos Gerais'!$E$4:$E$1003),-('Fluxo de Gastos Gerais'!$C$4:$C$1003))</f>
        <v>0</v>
      </c>
      <c r="D75" s="118">
        <f>SUMPRODUCT(-('Fluxo de Gastos Gerais'!$B$4:$B$1003=Analítico!$B75),-(Analítico!D$1&gt;='Fluxo de Gastos Gerais'!$D$4:$D$1003),-(Analítico!D$1&lt;='Fluxo de Gastos Gerais'!$E$4:$E$1003),-('Fluxo de Gastos Gerais'!$C$4:$C$1003))</f>
        <v>0</v>
      </c>
      <c r="E75" s="118">
        <f>SUMPRODUCT(-('Fluxo de Gastos Gerais'!$B$4:$B$1003=Analítico!$B75),-(Analítico!E$1&gt;='Fluxo de Gastos Gerais'!$D$4:$D$1003),-(Analítico!E$1&lt;='Fluxo de Gastos Gerais'!$E$4:$E$1003),-('Fluxo de Gastos Gerais'!$C$4:$C$1003))</f>
        <v>0</v>
      </c>
      <c r="F75" s="118">
        <f>SUMPRODUCT(-('Fluxo de Gastos Gerais'!$B$4:$B$1003=Analítico!$B75),-(Analítico!F$1&gt;='Fluxo de Gastos Gerais'!$D$4:$D$1003),-(Analítico!F$1&lt;='Fluxo de Gastos Gerais'!$E$4:$E$1003),-('Fluxo de Gastos Gerais'!$C$4:$C$1003))</f>
        <v>0</v>
      </c>
      <c r="G75" s="118">
        <f>SUMPRODUCT(-('Fluxo de Gastos Gerais'!$B$4:$B$1003=Analítico!$B75),-(Analítico!G$1&gt;='Fluxo de Gastos Gerais'!$D$4:$D$1003),-(Analítico!G$1&lt;='Fluxo de Gastos Gerais'!$E$4:$E$1003),-('Fluxo de Gastos Gerais'!$C$4:$C$1003))</f>
        <v>0</v>
      </c>
      <c r="H75" s="118">
        <f>SUMPRODUCT(-('Fluxo de Gastos Gerais'!$B$4:$B$1003=Analítico!$B75),-(Analítico!H$1&gt;='Fluxo de Gastos Gerais'!$D$4:$D$1003),-(Analítico!H$1&lt;='Fluxo de Gastos Gerais'!$E$4:$E$1003),-('Fluxo de Gastos Gerais'!$C$4:$C$1003))</f>
        <v>0</v>
      </c>
      <c r="I75" s="118">
        <f>SUMPRODUCT(-('Fluxo de Gastos Gerais'!$B$4:$B$1003=Analítico!$B75),-(Analítico!I$1&gt;='Fluxo de Gastos Gerais'!$D$4:$D$1003),-(Analítico!I$1&lt;='Fluxo de Gastos Gerais'!$E$4:$E$1003),-('Fluxo de Gastos Gerais'!$C$4:$C$1003))</f>
        <v>0</v>
      </c>
      <c r="J75" s="118">
        <f>SUMPRODUCT(-('Fluxo de Gastos Gerais'!$B$4:$B$1003=Analítico!$B75),-(Analítico!J$1&gt;='Fluxo de Gastos Gerais'!$D$4:$D$1003),-(Analítico!J$1&lt;='Fluxo de Gastos Gerais'!$E$4:$E$1003),-('Fluxo de Gastos Gerais'!$C$4:$C$1003))</f>
        <v>0</v>
      </c>
      <c r="K75" s="118">
        <f>SUMPRODUCT(-('Fluxo de Gastos Gerais'!$B$4:$B$1003=Analítico!$B75),-(Analítico!K$1&gt;='Fluxo de Gastos Gerais'!$D$4:$D$1003),-(Analítico!K$1&lt;='Fluxo de Gastos Gerais'!$E$4:$E$1003),-('Fluxo de Gastos Gerais'!$C$4:$C$1003))</f>
        <v>0</v>
      </c>
      <c r="L75" s="118">
        <f>SUMPRODUCT(-('Fluxo de Gastos Gerais'!$B$4:$B$1003=Analítico!$B75),-(Analítico!L$1&gt;='Fluxo de Gastos Gerais'!$D$4:$D$1003),-(Analítico!L$1&lt;='Fluxo de Gastos Gerais'!$E$4:$E$1003),-('Fluxo de Gastos Gerais'!$C$4:$C$1003))</f>
        <v>0</v>
      </c>
      <c r="M75" s="118">
        <f>SUMPRODUCT(-('Fluxo de Gastos Gerais'!$B$4:$B$1003=Analítico!$B75),-(Analítico!M$1&gt;='Fluxo de Gastos Gerais'!$D$4:$D$1003),-(Analítico!M$1&lt;='Fluxo de Gastos Gerais'!$E$4:$E$1003),-('Fluxo de Gastos Gerais'!$C$4:$C$1003))</f>
        <v>0</v>
      </c>
      <c r="N75" s="118">
        <f>SUMPRODUCT(-('Fluxo de Gastos Gerais'!$B$4:$B$1003=Analítico!$B75),-(Analítico!N$1&gt;='Fluxo de Gastos Gerais'!$D$4:$D$1003),-(Analítico!N$1&lt;='Fluxo de Gastos Gerais'!$E$4:$E$1003),-('Fluxo de Gastos Gerais'!$C$4:$C$1003))</f>
        <v>0</v>
      </c>
      <c r="O75" s="118">
        <f>SUMPRODUCT(-('Fluxo de Gastos Gerais'!$B$4:$B$1003=Analítico!$B75),-(Analítico!O$1&gt;='Fluxo de Gastos Gerais'!$D$4:$D$1003),-(Analítico!O$1&lt;='Fluxo de Gastos Gerais'!$E$4:$E$1003),-('Fluxo de Gastos Gerais'!$C$4:$C$1003))</f>
        <v>0</v>
      </c>
      <c r="P75" s="118">
        <f>SUMPRODUCT(-('Fluxo de Gastos Gerais'!$B$4:$B$1003=Analítico!$B75),-(Analítico!P$1&gt;='Fluxo de Gastos Gerais'!$D$4:$D$1003),-(Analítico!P$1&lt;='Fluxo de Gastos Gerais'!$E$4:$E$1003),-('Fluxo de Gastos Gerais'!$C$4:$C$1003))</f>
        <v>0</v>
      </c>
      <c r="Q75" s="118">
        <f>SUMPRODUCT(-('Fluxo de Gastos Gerais'!$B$4:$B$1003=Analítico!$B75),-(Analítico!Q$1&gt;='Fluxo de Gastos Gerais'!$D$4:$D$1003),-(Analítico!Q$1&lt;='Fluxo de Gastos Gerais'!$E$4:$E$1003),-('Fluxo de Gastos Gerais'!$C$4:$C$1003))</f>
        <v>0</v>
      </c>
      <c r="R75" s="118">
        <f>SUMPRODUCT(-('Fluxo de Gastos Gerais'!$B$4:$B$1003=Analítico!$B75),-(Analítico!R$1&gt;='Fluxo de Gastos Gerais'!$D$4:$D$1003),-(Analítico!R$1&lt;='Fluxo de Gastos Gerais'!$E$4:$E$1003),-('Fluxo de Gastos Gerais'!$C$4:$C$1003))</f>
        <v>0</v>
      </c>
      <c r="S75" s="118">
        <f>SUMPRODUCT(-('Fluxo de Gastos Gerais'!$B$4:$B$1003=Analítico!$B75),-(Analítico!S$1&gt;='Fluxo de Gastos Gerais'!$D$4:$D$1003),-(Analítico!S$1&lt;='Fluxo de Gastos Gerais'!$E$4:$E$1003),-('Fluxo de Gastos Gerais'!$C$4:$C$1003))</f>
        <v>0</v>
      </c>
      <c r="T75" s="118">
        <f>SUMPRODUCT(-('Fluxo de Gastos Gerais'!$B$4:$B$1003=Analítico!$B75),-(Analítico!T$1&gt;='Fluxo de Gastos Gerais'!$D$4:$D$1003),-(Analítico!T$1&lt;='Fluxo de Gastos Gerais'!$E$4:$E$1003),-('Fluxo de Gastos Gerais'!$C$4:$C$1003))</f>
        <v>0</v>
      </c>
      <c r="U75" s="118">
        <f>SUMPRODUCT(-('Fluxo de Gastos Gerais'!$B$4:$B$1003=Analítico!$B75),-(Analítico!U$1&gt;='Fluxo de Gastos Gerais'!$D$4:$D$1003),-(Analítico!U$1&lt;='Fluxo de Gastos Gerais'!$E$4:$E$1003),-('Fluxo de Gastos Gerais'!$C$4:$C$1003))</f>
        <v>0</v>
      </c>
      <c r="V75" s="118">
        <f>SUMPRODUCT(-('Fluxo de Gastos Gerais'!$B$4:$B$1003=Analítico!$B75),-(Analítico!V$1&gt;='Fluxo de Gastos Gerais'!$D$4:$D$1003),-(Analítico!V$1&lt;='Fluxo de Gastos Gerais'!$E$4:$E$1003),-('Fluxo de Gastos Gerais'!$C$4:$C$1003))</f>
        <v>0</v>
      </c>
      <c r="W75" s="118">
        <f>SUMPRODUCT(-('Fluxo de Gastos Gerais'!$B$4:$B$1003=Analítico!$B75),-(Analítico!W$1&gt;='Fluxo de Gastos Gerais'!$D$4:$D$1003),-(Analítico!W$1&lt;='Fluxo de Gastos Gerais'!$E$4:$E$1003),-('Fluxo de Gastos Gerais'!$C$4:$C$1003))</f>
        <v>0</v>
      </c>
      <c r="X75" s="118">
        <f>SUMPRODUCT(-('Fluxo de Gastos Gerais'!$B$4:$B$1003=Analítico!$B75),-(Analítico!X$1&gt;='Fluxo de Gastos Gerais'!$D$4:$D$1003),-(Analítico!X$1&lt;='Fluxo de Gastos Gerais'!$E$4:$E$1003),-('Fluxo de Gastos Gerais'!$C$4:$C$1003))</f>
        <v>0</v>
      </c>
      <c r="Y75" s="118">
        <f>SUMPRODUCT(-('Fluxo de Gastos Gerais'!$B$4:$B$1003=Analítico!$B75),-(Analítico!Y$1&gt;='Fluxo de Gastos Gerais'!$D$4:$D$1003),-(Analítico!Y$1&lt;='Fluxo de Gastos Gerais'!$E$4:$E$1003),-('Fluxo de Gastos Gerais'!$C$4:$C$1003))</f>
        <v>0</v>
      </c>
      <c r="Z75" s="118">
        <f>SUMPRODUCT(-('Fluxo de Gastos Gerais'!$B$4:$B$1003=Analítico!$B75),-(Analítico!Z$1&gt;='Fluxo de Gastos Gerais'!$D$4:$D$1003),-(Analítico!Z$1&lt;='Fluxo de Gastos Gerais'!$E$4:$E$1003),-('Fluxo de Gastos Gerais'!$C$4:$C$1003))</f>
        <v>0</v>
      </c>
      <c r="AA75" s="113">
        <f t="shared" si="17"/>
        <v>0</v>
      </c>
      <c r="AB75" s="124">
        <f t="shared" ca="1" si="18"/>
        <v>0</v>
      </c>
      <c r="AL75" s="229"/>
      <c r="AM75" s="229"/>
    </row>
    <row r="76" spans="1:39" s="76" customFormat="1" ht="23.25" customHeight="1">
      <c r="A76" s="374" t="s">
        <v>177</v>
      </c>
      <c r="B76" s="377" t="s">
        <v>65</v>
      </c>
      <c r="C76" s="118">
        <f>SUMPRODUCT(-('Fluxo de Gastos Gerais'!$B$4:$B$1003=Analítico!$B76),-(Analítico!C$1&gt;='Fluxo de Gastos Gerais'!$D$4:$D$1003),-(Analítico!C$1&lt;='Fluxo de Gastos Gerais'!$E$4:$E$1003),-('Fluxo de Gastos Gerais'!$C$4:$C$1003))</f>
        <v>0</v>
      </c>
      <c r="D76" s="118">
        <f>SUMPRODUCT(-('Fluxo de Gastos Gerais'!$B$4:$B$1003=Analítico!$B76),-(Analítico!D$1&gt;='Fluxo de Gastos Gerais'!$D$4:$D$1003),-(Analítico!D$1&lt;='Fluxo de Gastos Gerais'!$E$4:$E$1003),-('Fluxo de Gastos Gerais'!$C$4:$C$1003))</f>
        <v>0</v>
      </c>
      <c r="E76" s="118">
        <f>SUMPRODUCT(-('Fluxo de Gastos Gerais'!$B$4:$B$1003=Analítico!$B76),-(Analítico!E$1&gt;='Fluxo de Gastos Gerais'!$D$4:$D$1003),-(Analítico!E$1&lt;='Fluxo de Gastos Gerais'!$E$4:$E$1003),-('Fluxo de Gastos Gerais'!$C$4:$C$1003))</f>
        <v>0</v>
      </c>
      <c r="F76" s="118">
        <f>SUMPRODUCT(-('Fluxo de Gastos Gerais'!$B$4:$B$1003=Analítico!$B76),-(Analítico!F$1&gt;='Fluxo de Gastos Gerais'!$D$4:$D$1003),-(Analítico!F$1&lt;='Fluxo de Gastos Gerais'!$E$4:$E$1003),-('Fluxo de Gastos Gerais'!$C$4:$C$1003))</f>
        <v>0</v>
      </c>
      <c r="G76" s="118">
        <f>SUMPRODUCT(-('Fluxo de Gastos Gerais'!$B$4:$B$1003=Analítico!$B76),-(Analítico!G$1&gt;='Fluxo de Gastos Gerais'!$D$4:$D$1003),-(Analítico!G$1&lt;='Fluxo de Gastos Gerais'!$E$4:$E$1003),-('Fluxo de Gastos Gerais'!$C$4:$C$1003))</f>
        <v>0</v>
      </c>
      <c r="H76" s="118">
        <f>SUMPRODUCT(-('Fluxo de Gastos Gerais'!$B$4:$B$1003=Analítico!$B76),-(Analítico!H$1&gt;='Fluxo de Gastos Gerais'!$D$4:$D$1003),-(Analítico!H$1&lt;='Fluxo de Gastos Gerais'!$E$4:$E$1003),-('Fluxo de Gastos Gerais'!$C$4:$C$1003))</f>
        <v>0</v>
      </c>
      <c r="I76" s="118">
        <f>SUMPRODUCT(-('Fluxo de Gastos Gerais'!$B$4:$B$1003=Analítico!$B76),-(Analítico!I$1&gt;='Fluxo de Gastos Gerais'!$D$4:$D$1003),-(Analítico!I$1&lt;='Fluxo de Gastos Gerais'!$E$4:$E$1003),-('Fluxo de Gastos Gerais'!$C$4:$C$1003))</f>
        <v>0</v>
      </c>
      <c r="J76" s="118">
        <f>SUMPRODUCT(-('Fluxo de Gastos Gerais'!$B$4:$B$1003=Analítico!$B76),-(Analítico!J$1&gt;='Fluxo de Gastos Gerais'!$D$4:$D$1003),-(Analítico!J$1&lt;='Fluxo de Gastos Gerais'!$E$4:$E$1003),-('Fluxo de Gastos Gerais'!$C$4:$C$1003))</f>
        <v>0</v>
      </c>
      <c r="K76" s="118">
        <f>SUMPRODUCT(-('Fluxo de Gastos Gerais'!$B$4:$B$1003=Analítico!$B76),-(Analítico!K$1&gt;='Fluxo de Gastos Gerais'!$D$4:$D$1003),-(Analítico!K$1&lt;='Fluxo de Gastos Gerais'!$E$4:$E$1003),-('Fluxo de Gastos Gerais'!$C$4:$C$1003))</f>
        <v>0</v>
      </c>
      <c r="L76" s="118">
        <f>SUMPRODUCT(-('Fluxo de Gastos Gerais'!$B$4:$B$1003=Analítico!$B76),-(Analítico!L$1&gt;='Fluxo de Gastos Gerais'!$D$4:$D$1003),-(Analítico!L$1&lt;='Fluxo de Gastos Gerais'!$E$4:$E$1003),-('Fluxo de Gastos Gerais'!$C$4:$C$1003))</f>
        <v>0</v>
      </c>
      <c r="M76" s="118">
        <f>SUMPRODUCT(-('Fluxo de Gastos Gerais'!$B$4:$B$1003=Analítico!$B76),-(Analítico!M$1&gt;='Fluxo de Gastos Gerais'!$D$4:$D$1003),-(Analítico!M$1&lt;='Fluxo de Gastos Gerais'!$E$4:$E$1003),-('Fluxo de Gastos Gerais'!$C$4:$C$1003))</f>
        <v>0</v>
      </c>
      <c r="N76" s="118">
        <f>SUMPRODUCT(-('Fluxo de Gastos Gerais'!$B$4:$B$1003=Analítico!$B76),-(Analítico!N$1&gt;='Fluxo de Gastos Gerais'!$D$4:$D$1003),-(Analítico!N$1&lt;='Fluxo de Gastos Gerais'!$E$4:$E$1003),-('Fluxo de Gastos Gerais'!$C$4:$C$1003))</f>
        <v>0</v>
      </c>
      <c r="O76" s="118">
        <f>SUMPRODUCT(-('Fluxo de Gastos Gerais'!$B$4:$B$1003=Analítico!$B76),-(Analítico!O$1&gt;='Fluxo de Gastos Gerais'!$D$4:$D$1003),-(Analítico!O$1&lt;='Fluxo de Gastos Gerais'!$E$4:$E$1003),-('Fluxo de Gastos Gerais'!$C$4:$C$1003))</f>
        <v>0</v>
      </c>
      <c r="P76" s="118">
        <f>SUMPRODUCT(-('Fluxo de Gastos Gerais'!$B$4:$B$1003=Analítico!$B76),-(Analítico!P$1&gt;='Fluxo de Gastos Gerais'!$D$4:$D$1003),-(Analítico!P$1&lt;='Fluxo de Gastos Gerais'!$E$4:$E$1003),-('Fluxo de Gastos Gerais'!$C$4:$C$1003))</f>
        <v>0</v>
      </c>
      <c r="Q76" s="118">
        <f>SUMPRODUCT(-('Fluxo de Gastos Gerais'!$B$4:$B$1003=Analítico!$B76),-(Analítico!Q$1&gt;='Fluxo de Gastos Gerais'!$D$4:$D$1003),-(Analítico!Q$1&lt;='Fluxo de Gastos Gerais'!$E$4:$E$1003),-('Fluxo de Gastos Gerais'!$C$4:$C$1003))</f>
        <v>0</v>
      </c>
      <c r="R76" s="118">
        <f>SUMPRODUCT(-('Fluxo de Gastos Gerais'!$B$4:$B$1003=Analítico!$B76),-(Analítico!R$1&gt;='Fluxo de Gastos Gerais'!$D$4:$D$1003),-(Analítico!R$1&lt;='Fluxo de Gastos Gerais'!$E$4:$E$1003),-('Fluxo de Gastos Gerais'!$C$4:$C$1003))</f>
        <v>0</v>
      </c>
      <c r="S76" s="118">
        <f>SUMPRODUCT(-('Fluxo de Gastos Gerais'!$B$4:$B$1003=Analítico!$B76),-(Analítico!S$1&gt;='Fluxo de Gastos Gerais'!$D$4:$D$1003),-(Analítico!S$1&lt;='Fluxo de Gastos Gerais'!$E$4:$E$1003),-('Fluxo de Gastos Gerais'!$C$4:$C$1003))</f>
        <v>0</v>
      </c>
      <c r="T76" s="118">
        <f>SUMPRODUCT(-('Fluxo de Gastos Gerais'!$B$4:$B$1003=Analítico!$B76),-(Analítico!T$1&gt;='Fluxo de Gastos Gerais'!$D$4:$D$1003),-(Analítico!T$1&lt;='Fluxo de Gastos Gerais'!$E$4:$E$1003),-('Fluxo de Gastos Gerais'!$C$4:$C$1003))</f>
        <v>0</v>
      </c>
      <c r="U76" s="118">
        <f>SUMPRODUCT(-('Fluxo de Gastos Gerais'!$B$4:$B$1003=Analítico!$B76),-(Analítico!U$1&gt;='Fluxo de Gastos Gerais'!$D$4:$D$1003),-(Analítico!U$1&lt;='Fluxo de Gastos Gerais'!$E$4:$E$1003),-('Fluxo de Gastos Gerais'!$C$4:$C$1003))</f>
        <v>0</v>
      </c>
      <c r="V76" s="118">
        <f>SUMPRODUCT(-('Fluxo de Gastos Gerais'!$B$4:$B$1003=Analítico!$B76),-(Analítico!V$1&gt;='Fluxo de Gastos Gerais'!$D$4:$D$1003),-(Analítico!V$1&lt;='Fluxo de Gastos Gerais'!$E$4:$E$1003),-('Fluxo de Gastos Gerais'!$C$4:$C$1003))</f>
        <v>0</v>
      </c>
      <c r="W76" s="118">
        <f>SUMPRODUCT(-('Fluxo de Gastos Gerais'!$B$4:$B$1003=Analítico!$B76),-(Analítico!W$1&gt;='Fluxo de Gastos Gerais'!$D$4:$D$1003),-(Analítico!W$1&lt;='Fluxo de Gastos Gerais'!$E$4:$E$1003),-('Fluxo de Gastos Gerais'!$C$4:$C$1003))</f>
        <v>0</v>
      </c>
      <c r="X76" s="118">
        <f>SUMPRODUCT(-('Fluxo de Gastos Gerais'!$B$4:$B$1003=Analítico!$B76),-(Analítico!X$1&gt;='Fluxo de Gastos Gerais'!$D$4:$D$1003),-(Analítico!X$1&lt;='Fluxo de Gastos Gerais'!$E$4:$E$1003),-('Fluxo de Gastos Gerais'!$C$4:$C$1003))</f>
        <v>0</v>
      </c>
      <c r="Y76" s="118">
        <f>SUMPRODUCT(-('Fluxo de Gastos Gerais'!$B$4:$B$1003=Analítico!$B76),-(Analítico!Y$1&gt;='Fluxo de Gastos Gerais'!$D$4:$D$1003),-(Analítico!Y$1&lt;='Fluxo de Gastos Gerais'!$E$4:$E$1003),-('Fluxo de Gastos Gerais'!$C$4:$C$1003))</f>
        <v>0</v>
      </c>
      <c r="Z76" s="118">
        <f>SUMPRODUCT(-('Fluxo de Gastos Gerais'!$B$4:$B$1003=Analítico!$B76),-(Analítico!Z$1&gt;='Fluxo de Gastos Gerais'!$D$4:$D$1003),-(Analítico!Z$1&lt;='Fluxo de Gastos Gerais'!$E$4:$E$1003),-('Fluxo de Gastos Gerais'!$C$4:$C$1003))</f>
        <v>0</v>
      </c>
      <c r="AA76" s="113">
        <f t="shared" si="17"/>
        <v>0</v>
      </c>
      <c r="AB76" s="124">
        <f t="shared" ca="1" si="18"/>
        <v>0</v>
      </c>
      <c r="AL76" s="229"/>
      <c r="AM76" s="229"/>
    </row>
    <row r="77" spans="1:39" s="76" customFormat="1" ht="23.25" customHeight="1">
      <c r="A77" s="374" t="s">
        <v>178</v>
      </c>
      <c r="B77" s="377" t="s">
        <v>182</v>
      </c>
      <c r="C77" s="118">
        <f>SUMPRODUCT(-('Fluxo de Gastos Gerais'!$B$4:$B$1003=Analítico!$B77),-(Analítico!C$1&gt;='Fluxo de Gastos Gerais'!$D$4:$D$1003),-(Analítico!C$1&lt;='Fluxo de Gastos Gerais'!$E$4:$E$1003),-('Fluxo de Gastos Gerais'!$C$4:$C$1003))</f>
        <v>0</v>
      </c>
      <c r="D77" s="118">
        <f>SUMPRODUCT(-('Fluxo de Gastos Gerais'!$B$4:$B$1003=Analítico!$B77),-(Analítico!D$1&gt;='Fluxo de Gastos Gerais'!$D$4:$D$1003),-(Analítico!D$1&lt;='Fluxo de Gastos Gerais'!$E$4:$E$1003),-('Fluxo de Gastos Gerais'!$C$4:$C$1003))</f>
        <v>0</v>
      </c>
      <c r="E77" s="118">
        <f>SUMPRODUCT(-('Fluxo de Gastos Gerais'!$B$4:$B$1003=Analítico!$B77),-(Analítico!E$1&gt;='Fluxo de Gastos Gerais'!$D$4:$D$1003),-(Analítico!E$1&lt;='Fluxo de Gastos Gerais'!$E$4:$E$1003),-('Fluxo de Gastos Gerais'!$C$4:$C$1003))</f>
        <v>0</v>
      </c>
      <c r="F77" s="118">
        <f>SUMPRODUCT(-('Fluxo de Gastos Gerais'!$B$4:$B$1003=Analítico!$B77),-(Analítico!F$1&gt;='Fluxo de Gastos Gerais'!$D$4:$D$1003),-(Analítico!F$1&lt;='Fluxo de Gastos Gerais'!$E$4:$E$1003),-('Fluxo de Gastos Gerais'!$C$4:$C$1003))</f>
        <v>0</v>
      </c>
      <c r="G77" s="118">
        <f>SUMPRODUCT(-('Fluxo de Gastos Gerais'!$B$4:$B$1003=Analítico!$B77),-(Analítico!G$1&gt;='Fluxo de Gastos Gerais'!$D$4:$D$1003),-(Analítico!G$1&lt;='Fluxo de Gastos Gerais'!$E$4:$E$1003),-('Fluxo de Gastos Gerais'!$C$4:$C$1003))</f>
        <v>0</v>
      </c>
      <c r="H77" s="118">
        <f>SUMPRODUCT(-('Fluxo de Gastos Gerais'!$B$4:$B$1003=Analítico!$B77),-(Analítico!H$1&gt;='Fluxo de Gastos Gerais'!$D$4:$D$1003),-(Analítico!H$1&lt;='Fluxo de Gastos Gerais'!$E$4:$E$1003),-('Fluxo de Gastos Gerais'!$C$4:$C$1003))</f>
        <v>0</v>
      </c>
      <c r="I77" s="118">
        <f>SUMPRODUCT(-('Fluxo de Gastos Gerais'!$B$4:$B$1003=Analítico!$B77),-(Analítico!I$1&gt;='Fluxo de Gastos Gerais'!$D$4:$D$1003),-(Analítico!I$1&lt;='Fluxo de Gastos Gerais'!$E$4:$E$1003),-('Fluxo de Gastos Gerais'!$C$4:$C$1003))</f>
        <v>0</v>
      </c>
      <c r="J77" s="118">
        <f>SUMPRODUCT(-('Fluxo de Gastos Gerais'!$B$4:$B$1003=Analítico!$B77),-(Analítico!J$1&gt;='Fluxo de Gastos Gerais'!$D$4:$D$1003),-(Analítico!J$1&lt;='Fluxo de Gastos Gerais'!$E$4:$E$1003),-('Fluxo de Gastos Gerais'!$C$4:$C$1003))</f>
        <v>0</v>
      </c>
      <c r="K77" s="118">
        <f>SUMPRODUCT(-('Fluxo de Gastos Gerais'!$B$4:$B$1003=Analítico!$B77),-(Analítico!K$1&gt;='Fluxo de Gastos Gerais'!$D$4:$D$1003),-(Analítico!K$1&lt;='Fluxo de Gastos Gerais'!$E$4:$E$1003),-('Fluxo de Gastos Gerais'!$C$4:$C$1003))</f>
        <v>0</v>
      </c>
      <c r="L77" s="118">
        <f>SUMPRODUCT(-('Fluxo de Gastos Gerais'!$B$4:$B$1003=Analítico!$B77),-(Analítico!L$1&gt;='Fluxo de Gastos Gerais'!$D$4:$D$1003),-(Analítico!L$1&lt;='Fluxo de Gastos Gerais'!$E$4:$E$1003),-('Fluxo de Gastos Gerais'!$C$4:$C$1003))</f>
        <v>0</v>
      </c>
      <c r="M77" s="118">
        <f>SUMPRODUCT(-('Fluxo de Gastos Gerais'!$B$4:$B$1003=Analítico!$B77),-(Analítico!M$1&gt;='Fluxo de Gastos Gerais'!$D$4:$D$1003),-(Analítico!M$1&lt;='Fluxo de Gastos Gerais'!$E$4:$E$1003),-('Fluxo de Gastos Gerais'!$C$4:$C$1003))</f>
        <v>0</v>
      </c>
      <c r="N77" s="118">
        <f>SUMPRODUCT(-('Fluxo de Gastos Gerais'!$B$4:$B$1003=Analítico!$B77),-(Analítico!N$1&gt;='Fluxo de Gastos Gerais'!$D$4:$D$1003),-(Analítico!N$1&lt;='Fluxo de Gastos Gerais'!$E$4:$E$1003),-('Fluxo de Gastos Gerais'!$C$4:$C$1003))</f>
        <v>0</v>
      </c>
      <c r="O77" s="118">
        <f>SUMPRODUCT(-('Fluxo de Gastos Gerais'!$B$4:$B$1003=Analítico!$B77),-(Analítico!O$1&gt;='Fluxo de Gastos Gerais'!$D$4:$D$1003),-(Analítico!O$1&lt;='Fluxo de Gastos Gerais'!$E$4:$E$1003),-('Fluxo de Gastos Gerais'!$C$4:$C$1003))</f>
        <v>0</v>
      </c>
      <c r="P77" s="118">
        <f>SUMPRODUCT(-('Fluxo de Gastos Gerais'!$B$4:$B$1003=Analítico!$B77),-(Analítico!P$1&gt;='Fluxo de Gastos Gerais'!$D$4:$D$1003),-(Analítico!P$1&lt;='Fluxo de Gastos Gerais'!$E$4:$E$1003),-('Fluxo de Gastos Gerais'!$C$4:$C$1003))</f>
        <v>0</v>
      </c>
      <c r="Q77" s="118">
        <f>SUMPRODUCT(-('Fluxo de Gastos Gerais'!$B$4:$B$1003=Analítico!$B77),-(Analítico!Q$1&gt;='Fluxo de Gastos Gerais'!$D$4:$D$1003),-(Analítico!Q$1&lt;='Fluxo de Gastos Gerais'!$E$4:$E$1003),-('Fluxo de Gastos Gerais'!$C$4:$C$1003))</f>
        <v>0</v>
      </c>
      <c r="R77" s="118">
        <f>SUMPRODUCT(-('Fluxo de Gastos Gerais'!$B$4:$B$1003=Analítico!$B77),-(Analítico!R$1&gt;='Fluxo de Gastos Gerais'!$D$4:$D$1003),-(Analítico!R$1&lt;='Fluxo de Gastos Gerais'!$E$4:$E$1003),-('Fluxo de Gastos Gerais'!$C$4:$C$1003))</f>
        <v>0</v>
      </c>
      <c r="S77" s="118">
        <f>SUMPRODUCT(-('Fluxo de Gastos Gerais'!$B$4:$B$1003=Analítico!$B77),-(Analítico!S$1&gt;='Fluxo de Gastos Gerais'!$D$4:$D$1003),-(Analítico!S$1&lt;='Fluxo de Gastos Gerais'!$E$4:$E$1003),-('Fluxo de Gastos Gerais'!$C$4:$C$1003))</f>
        <v>0</v>
      </c>
      <c r="T77" s="118">
        <f>SUMPRODUCT(-('Fluxo de Gastos Gerais'!$B$4:$B$1003=Analítico!$B77),-(Analítico!T$1&gt;='Fluxo de Gastos Gerais'!$D$4:$D$1003),-(Analítico!T$1&lt;='Fluxo de Gastos Gerais'!$E$4:$E$1003),-('Fluxo de Gastos Gerais'!$C$4:$C$1003))</f>
        <v>0</v>
      </c>
      <c r="U77" s="118">
        <f>SUMPRODUCT(-('Fluxo de Gastos Gerais'!$B$4:$B$1003=Analítico!$B77),-(Analítico!U$1&gt;='Fluxo de Gastos Gerais'!$D$4:$D$1003),-(Analítico!U$1&lt;='Fluxo de Gastos Gerais'!$E$4:$E$1003),-('Fluxo de Gastos Gerais'!$C$4:$C$1003))</f>
        <v>0</v>
      </c>
      <c r="V77" s="118">
        <f>SUMPRODUCT(-('Fluxo de Gastos Gerais'!$B$4:$B$1003=Analítico!$B77),-(Analítico!V$1&gt;='Fluxo de Gastos Gerais'!$D$4:$D$1003),-(Analítico!V$1&lt;='Fluxo de Gastos Gerais'!$E$4:$E$1003),-('Fluxo de Gastos Gerais'!$C$4:$C$1003))</f>
        <v>0</v>
      </c>
      <c r="W77" s="118">
        <f>SUMPRODUCT(-('Fluxo de Gastos Gerais'!$B$4:$B$1003=Analítico!$B77),-(Analítico!W$1&gt;='Fluxo de Gastos Gerais'!$D$4:$D$1003),-(Analítico!W$1&lt;='Fluxo de Gastos Gerais'!$E$4:$E$1003),-('Fluxo de Gastos Gerais'!$C$4:$C$1003))</f>
        <v>0</v>
      </c>
      <c r="X77" s="118">
        <f>SUMPRODUCT(-('Fluxo de Gastos Gerais'!$B$4:$B$1003=Analítico!$B77),-(Analítico!X$1&gt;='Fluxo de Gastos Gerais'!$D$4:$D$1003),-(Analítico!X$1&lt;='Fluxo de Gastos Gerais'!$E$4:$E$1003),-('Fluxo de Gastos Gerais'!$C$4:$C$1003))</f>
        <v>0</v>
      </c>
      <c r="Y77" s="118">
        <f>SUMPRODUCT(-('Fluxo de Gastos Gerais'!$B$4:$B$1003=Analítico!$B77),-(Analítico!Y$1&gt;='Fluxo de Gastos Gerais'!$D$4:$D$1003),-(Analítico!Y$1&lt;='Fluxo de Gastos Gerais'!$E$4:$E$1003),-('Fluxo de Gastos Gerais'!$C$4:$C$1003))</f>
        <v>0</v>
      </c>
      <c r="Z77" s="118">
        <f>SUMPRODUCT(-('Fluxo de Gastos Gerais'!$B$4:$B$1003=Analítico!$B77),-(Analítico!Z$1&gt;='Fluxo de Gastos Gerais'!$D$4:$D$1003),-(Analítico!Z$1&lt;='Fluxo de Gastos Gerais'!$E$4:$E$1003),-('Fluxo de Gastos Gerais'!$C$4:$C$1003))</f>
        <v>0</v>
      </c>
      <c r="AA77" s="113">
        <f t="shared" si="17"/>
        <v>0</v>
      </c>
      <c r="AB77" s="124">
        <f t="shared" ca="1" si="18"/>
        <v>0</v>
      </c>
      <c r="AL77" s="229"/>
      <c r="AM77" s="229"/>
    </row>
    <row r="78" spans="1:39" s="76" customFormat="1" ht="23.25" customHeight="1">
      <c r="A78" s="374" t="s">
        <v>217</v>
      </c>
      <c r="B78" s="377" t="s">
        <v>74</v>
      </c>
      <c r="C78" s="118">
        <f>SUMPRODUCT(-('Fluxo de Gastos Gerais'!$B$4:$B$1003=Analítico!$B78),-(Analítico!C$1&gt;='Fluxo de Gastos Gerais'!$D$4:$D$1003),-(Analítico!C$1&lt;='Fluxo de Gastos Gerais'!$E$4:$E$1003),-('Fluxo de Gastos Gerais'!$C$4:$C$1003))</f>
        <v>0</v>
      </c>
      <c r="D78" s="118">
        <f>SUMPRODUCT(-('Fluxo de Gastos Gerais'!$B$4:$B$1003=Analítico!$B78),-(Analítico!D$1&gt;='Fluxo de Gastos Gerais'!$D$4:$D$1003),-(Analítico!D$1&lt;='Fluxo de Gastos Gerais'!$E$4:$E$1003),-('Fluxo de Gastos Gerais'!$C$4:$C$1003))</f>
        <v>0</v>
      </c>
      <c r="E78" s="118">
        <f>SUMPRODUCT(-('Fluxo de Gastos Gerais'!$B$4:$B$1003=Analítico!$B78),-(Analítico!E$1&gt;='Fluxo de Gastos Gerais'!$D$4:$D$1003),-(Analítico!E$1&lt;='Fluxo de Gastos Gerais'!$E$4:$E$1003),-('Fluxo de Gastos Gerais'!$C$4:$C$1003))</f>
        <v>0</v>
      </c>
      <c r="F78" s="118">
        <f>SUMPRODUCT(-('Fluxo de Gastos Gerais'!$B$4:$B$1003=Analítico!$B78),-(Analítico!F$1&gt;='Fluxo de Gastos Gerais'!$D$4:$D$1003),-(Analítico!F$1&lt;='Fluxo de Gastos Gerais'!$E$4:$E$1003),-('Fluxo de Gastos Gerais'!$C$4:$C$1003))</f>
        <v>0</v>
      </c>
      <c r="G78" s="118">
        <f>SUMPRODUCT(-('Fluxo de Gastos Gerais'!$B$4:$B$1003=Analítico!$B78),-(Analítico!G$1&gt;='Fluxo de Gastos Gerais'!$D$4:$D$1003),-(Analítico!G$1&lt;='Fluxo de Gastos Gerais'!$E$4:$E$1003),-('Fluxo de Gastos Gerais'!$C$4:$C$1003))</f>
        <v>0</v>
      </c>
      <c r="H78" s="118">
        <f>SUMPRODUCT(-('Fluxo de Gastos Gerais'!$B$4:$B$1003=Analítico!$B78),-(Analítico!H$1&gt;='Fluxo de Gastos Gerais'!$D$4:$D$1003),-(Analítico!H$1&lt;='Fluxo de Gastos Gerais'!$E$4:$E$1003),-('Fluxo de Gastos Gerais'!$C$4:$C$1003))</f>
        <v>0</v>
      </c>
      <c r="I78" s="118">
        <f>SUMPRODUCT(-('Fluxo de Gastos Gerais'!$B$4:$B$1003=Analítico!$B78),-(Analítico!I$1&gt;='Fluxo de Gastos Gerais'!$D$4:$D$1003),-(Analítico!I$1&lt;='Fluxo de Gastos Gerais'!$E$4:$E$1003),-('Fluxo de Gastos Gerais'!$C$4:$C$1003))</f>
        <v>0</v>
      </c>
      <c r="J78" s="118">
        <f>SUMPRODUCT(-('Fluxo de Gastos Gerais'!$B$4:$B$1003=Analítico!$B78),-(Analítico!J$1&gt;='Fluxo de Gastos Gerais'!$D$4:$D$1003),-(Analítico!J$1&lt;='Fluxo de Gastos Gerais'!$E$4:$E$1003),-('Fluxo de Gastos Gerais'!$C$4:$C$1003))</f>
        <v>0</v>
      </c>
      <c r="K78" s="118">
        <f>SUMPRODUCT(-('Fluxo de Gastos Gerais'!$B$4:$B$1003=Analítico!$B78),-(Analítico!K$1&gt;='Fluxo de Gastos Gerais'!$D$4:$D$1003),-(Analítico!K$1&lt;='Fluxo de Gastos Gerais'!$E$4:$E$1003),-('Fluxo de Gastos Gerais'!$C$4:$C$1003))</f>
        <v>0</v>
      </c>
      <c r="L78" s="118">
        <f>SUMPRODUCT(-('Fluxo de Gastos Gerais'!$B$4:$B$1003=Analítico!$B78),-(Analítico!L$1&gt;='Fluxo de Gastos Gerais'!$D$4:$D$1003),-(Analítico!L$1&lt;='Fluxo de Gastos Gerais'!$E$4:$E$1003),-('Fluxo de Gastos Gerais'!$C$4:$C$1003))</f>
        <v>0</v>
      </c>
      <c r="M78" s="118">
        <f>SUMPRODUCT(-('Fluxo de Gastos Gerais'!$B$4:$B$1003=Analítico!$B78),-(Analítico!M$1&gt;='Fluxo de Gastos Gerais'!$D$4:$D$1003),-(Analítico!M$1&lt;='Fluxo de Gastos Gerais'!$E$4:$E$1003),-('Fluxo de Gastos Gerais'!$C$4:$C$1003))</f>
        <v>0</v>
      </c>
      <c r="N78" s="118">
        <f>SUMPRODUCT(-('Fluxo de Gastos Gerais'!$B$4:$B$1003=Analítico!$B78),-(Analítico!N$1&gt;='Fluxo de Gastos Gerais'!$D$4:$D$1003),-(Analítico!N$1&lt;='Fluxo de Gastos Gerais'!$E$4:$E$1003),-('Fluxo de Gastos Gerais'!$C$4:$C$1003))</f>
        <v>0</v>
      </c>
      <c r="O78" s="118">
        <f>SUMPRODUCT(-('Fluxo de Gastos Gerais'!$B$4:$B$1003=Analítico!$B78),-(Analítico!O$1&gt;='Fluxo de Gastos Gerais'!$D$4:$D$1003),-(Analítico!O$1&lt;='Fluxo de Gastos Gerais'!$E$4:$E$1003),-('Fluxo de Gastos Gerais'!$C$4:$C$1003))</f>
        <v>0</v>
      </c>
      <c r="P78" s="118">
        <f>SUMPRODUCT(-('Fluxo de Gastos Gerais'!$B$4:$B$1003=Analítico!$B78),-(Analítico!P$1&gt;='Fluxo de Gastos Gerais'!$D$4:$D$1003),-(Analítico!P$1&lt;='Fluxo de Gastos Gerais'!$E$4:$E$1003),-('Fluxo de Gastos Gerais'!$C$4:$C$1003))</f>
        <v>0</v>
      </c>
      <c r="Q78" s="118">
        <f>SUMPRODUCT(-('Fluxo de Gastos Gerais'!$B$4:$B$1003=Analítico!$B78),-(Analítico!Q$1&gt;='Fluxo de Gastos Gerais'!$D$4:$D$1003),-(Analítico!Q$1&lt;='Fluxo de Gastos Gerais'!$E$4:$E$1003),-('Fluxo de Gastos Gerais'!$C$4:$C$1003))</f>
        <v>0</v>
      </c>
      <c r="R78" s="118">
        <f>SUMPRODUCT(-('Fluxo de Gastos Gerais'!$B$4:$B$1003=Analítico!$B78),-(Analítico!R$1&gt;='Fluxo de Gastos Gerais'!$D$4:$D$1003),-(Analítico!R$1&lt;='Fluxo de Gastos Gerais'!$E$4:$E$1003),-('Fluxo de Gastos Gerais'!$C$4:$C$1003))</f>
        <v>0</v>
      </c>
      <c r="S78" s="118">
        <f>SUMPRODUCT(-('Fluxo de Gastos Gerais'!$B$4:$B$1003=Analítico!$B78),-(Analítico!S$1&gt;='Fluxo de Gastos Gerais'!$D$4:$D$1003),-(Analítico!S$1&lt;='Fluxo de Gastos Gerais'!$E$4:$E$1003),-('Fluxo de Gastos Gerais'!$C$4:$C$1003))</f>
        <v>0</v>
      </c>
      <c r="T78" s="118">
        <f>SUMPRODUCT(-('Fluxo de Gastos Gerais'!$B$4:$B$1003=Analítico!$B78),-(Analítico!T$1&gt;='Fluxo de Gastos Gerais'!$D$4:$D$1003),-(Analítico!T$1&lt;='Fluxo de Gastos Gerais'!$E$4:$E$1003),-('Fluxo de Gastos Gerais'!$C$4:$C$1003))</f>
        <v>0</v>
      </c>
      <c r="U78" s="118">
        <f>SUMPRODUCT(-('Fluxo de Gastos Gerais'!$B$4:$B$1003=Analítico!$B78),-(Analítico!U$1&gt;='Fluxo de Gastos Gerais'!$D$4:$D$1003),-(Analítico!U$1&lt;='Fluxo de Gastos Gerais'!$E$4:$E$1003),-('Fluxo de Gastos Gerais'!$C$4:$C$1003))</f>
        <v>0</v>
      </c>
      <c r="V78" s="118">
        <f>SUMPRODUCT(-('Fluxo de Gastos Gerais'!$B$4:$B$1003=Analítico!$B78),-(Analítico!V$1&gt;='Fluxo de Gastos Gerais'!$D$4:$D$1003),-(Analítico!V$1&lt;='Fluxo de Gastos Gerais'!$E$4:$E$1003),-('Fluxo de Gastos Gerais'!$C$4:$C$1003))</f>
        <v>0</v>
      </c>
      <c r="W78" s="118">
        <f>SUMPRODUCT(-('Fluxo de Gastos Gerais'!$B$4:$B$1003=Analítico!$B78),-(Analítico!W$1&gt;='Fluxo de Gastos Gerais'!$D$4:$D$1003),-(Analítico!W$1&lt;='Fluxo de Gastos Gerais'!$E$4:$E$1003),-('Fluxo de Gastos Gerais'!$C$4:$C$1003))</f>
        <v>0</v>
      </c>
      <c r="X78" s="118">
        <f>SUMPRODUCT(-('Fluxo de Gastos Gerais'!$B$4:$B$1003=Analítico!$B78),-(Analítico!X$1&gt;='Fluxo de Gastos Gerais'!$D$4:$D$1003),-(Analítico!X$1&lt;='Fluxo de Gastos Gerais'!$E$4:$E$1003),-('Fluxo de Gastos Gerais'!$C$4:$C$1003))</f>
        <v>0</v>
      </c>
      <c r="Y78" s="118">
        <f>SUMPRODUCT(-('Fluxo de Gastos Gerais'!$B$4:$B$1003=Analítico!$B78),-(Analítico!Y$1&gt;='Fluxo de Gastos Gerais'!$D$4:$D$1003),-(Analítico!Y$1&lt;='Fluxo de Gastos Gerais'!$E$4:$E$1003),-('Fluxo de Gastos Gerais'!$C$4:$C$1003))</f>
        <v>0</v>
      </c>
      <c r="Z78" s="118">
        <f>SUMPRODUCT(-('Fluxo de Gastos Gerais'!$B$4:$B$1003=Analítico!$B78),-(Analítico!Z$1&gt;='Fluxo de Gastos Gerais'!$D$4:$D$1003),-(Analítico!Z$1&lt;='Fluxo de Gastos Gerais'!$E$4:$E$1003),-('Fluxo de Gastos Gerais'!$C$4:$C$1003))</f>
        <v>0</v>
      </c>
      <c r="AA78" s="113">
        <f t="shared" si="17"/>
        <v>0</v>
      </c>
      <c r="AB78" s="124">
        <f t="shared" ca="1" si="18"/>
        <v>0</v>
      </c>
      <c r="AL78" s="229"/>
      <c r="AM78" s="229"/>
    </row>
    <row r="79" spans="1:39" s="76" customFormat="1" ht="23.25" customHeight="1">
      <c r="A79" s="374" t="s">
        <v>218</v>
      </c>
      <c r="B79" s="377" t="s">
        <v>73</v>
      </c>
      <c r="C79" s="118">
        <f>SUMPRODUCT(-('Fluxo de Gastos Gerais'!$B$4:$B$1003=Analítico!$B79),-(Analítico!C$1&gt;='Fluxo de Gastos Gerais'!$D$4:$D$1003),-(Analítico!C$1&lt;='Fluxo de Gastos Gerais'!$E$4:$E$1003),-('Fluxo de Gastos Gerais'!$C$4:$C$1003))</f>
        <v>0</v>
      </c>
      <c r="D79" s="118">
        <f>SUMPRODUCT(-('Fluxo de Gastos Gerais'!$B$4:$B$1003=Analítico!$B79),-(Analítico!D$1&gt;='Fluxo de Gastos Gerais'!$D$4:$D$1003),-(Analítico!D$1&lt;='Fluxo de Gastos Gerais'!$E$4:$E$1003),-('Fluxo de Gastos Gerais'!$C$4:$C$1003))</f>
        <v>0</v>
      </c>
      <c r="E79" s="118">
        <f>SUMPRODUCT(-('Fluxo de Gastos Gerais'!$B$4:$B$1003=Analítico!$B79),-(Analítico!E$1&gt;='Fluxo de Gastos Gerais'!$D$4:$D$1003),-(Analítico!E$1&lt;='Fluxo de Gastos Gerais'!$E$4:$E$1003),-('Fluxo de Gastos Gerais'!$C$4:$C$1003))</f>
        <v>0</v>
      </c>
      <c r="F79" s="118">
        <f>SUMPRODUCT(-('Fluxo de Gastos Gerais'!$B$4:$B$1003=Analítico!$B79),-(Analítico!F$1&gt;='Fluxo de Gastos Gerais'!$D$4:$D$1003),-(Analítico!F$1&lt;='Fluxo de Gastos Gerais'!$E$4:$E$1003),-('Fluxo de Gastos Gerais'!$C$4:$C$1003))</f>
        <v>0</v>
      </c>
      <c r="G79" s="118">
        <f>SUMPRODUCT(-('Fluxo de Gastos Gerais'!$B$4:$B$1003=Analítico!$B79),-(Analítico!G$1&gt;='Fluxo de Gastos Gerais'!$D$4:$D$1003),-(Analítico!G$1&lt;='Fluxo de Gastos Gerais'!$E$4:$E$1003),-('Fluxo de Gastos Gerais'!$C$4:$C$1003))</f>
        <v>0</v>
      </c>
      <c r="H79" s="118">
        <f>SUMPRODUCT(-('Fluxo de Gastos Gerais'!$B$4:$B$1003=Analítico!$B79),-(Analítico!H$1&gt;='Fluxo de Gastos Gerais'!$D$4:$D$1003),-(Analítico!H$1&lt;='Fluxo de Gastos Gerais'!$E$4:$E$1003),-('Fluxo de Gastos Gerais'!$C$4:$C$1003))</f>
        <v>0</v>
      </c>
      <c r="I79" s="118">
        <f>SUMPRODUCT(-('Fluxo de Gastos Gerais'!$B$4:$B$1003=Analítico!$B79),-(Analítico!I$1&gt;='Fluxo de Gastos Gerais'!$D$4:$D$1003),-(Analítico!I$1&lt;='Fluxo de Gastos Gerais'!$E$4:$E$1003),-('Fluxo de Gastos Gerais'!$C$4:$C$1003))</f>
        <v>0</v>
      </c>
      <c r="J79" s="118">
        <f>SUMPRODUCT(-('Fluxo de Gastos Gerais'!$B$4:$B$1003=Analítico!$B79),-(Analítico!J$1&gt;='Fluxo de Gastos Gerais'!$D$4:$D$1003),-(Analítico!J$1&lt;='Fluxo de Gastos Gerais'!$E$4:$E$1003),-('Fluxo de Gastos Gerais'!$C$4:$C$1003))</f>
        <v>0</v>
      </c>
      <c r="K79" s="118">
        <f>SUMPRODUCT(-('Fluxo de Gastos Gerais'!$B$4:$B$1003=Analítico!$B79),-(Analítico!K$1&gt;='Fluxo de Gastos Gerais'!$D$4:$D$1003),-(Analítico!K$1&lt;='Fluxo de Gastos Gerais'!$E$4:$E$1003),-('Fluxo de Gastos Gerais'!$C$4:$C$1003))</f>
        <v>0</v>
      </c>
      <c r="L79" s="118">
        <f>SUMPRODUCT(-('Fluxo de Gastos Gerais'!$B$4:$B$1003=Analítico!$B79),-(Analítico!L$1&gt;='Fluxo de Gastos Gerais'!$D$4:$D$1003),-(Analítico!L$1&lt;='Fluxo de Gastos Gerais'!$E$4:$E$1003),-('Fluxo de Gastos Gerais'!$C$4:$C$1003))</f>
        <v>0</v>
      </c>
      <c r="M79" s="118">
        <f>SUMPRODUCT(-('Fluxo de Gastos Gerais'!$B$4:$B$1003=Analítico!$B79),-(Analítico!M$1&gt;='Fluxo de Gastos Gerais'!$D$4:$D$1003),-(Analítico!M$1&lt;='Fluxo de Gastos Gerais'!$E$4:$E$1003),-('Fluxo de Gastos Gerais'!$C$4:$C$1003))</f>
        <v>0</v>
      </c>
      <c r="N79" s="118">
        <f>SUMPRODUCT(-('Fluxo de Gastos Gerais'!$B$4:$B$1003=Analítico!$B79),-(Analítico!N$1&gt;='Fluxo de Gastos Gerais'!$D$4:$D$1003),-(Analítico!N$1&lt;='Fluxo de Gastos Gerais'!$E$4:$E$1003),-('Fluxo de Gastos Gerais'!$C$4:$C$1003))</f>
        <v>0</v>
      </c>
      <c r="O79" s="118">
        <f>SUMPRODUCT(-('Fluxo de Gastos Gerais'!$B$4:$B$1003=Analítico!$B79),-(Analítico!O$1&gt;='Fluxo de Gastos Gerais'!$D$4:$D$1003),-(Analítico!O$1&lt;='Fluxo de Gastos Gerais'!$E$4:$E$1003),-('Fluxo de Gastos Gerais'!$C$4:$C$1003))</f>
        <v>0</v>
      </c>
      <c r="P79" s="118">
        <f>SUMPRODUCT(-('Fluxo de Gastos Gerais'!$B$4:$B$1003=Analítico!$B79),-(Analítico!P$1&gt;='Fluxo de Gastos Gerais'!$D$4:$D$1003),-(Analítico!P$1&lt;='Fluxo de Gastos Gerais'!$E$4:$E$1003),-('Fluxo de Gastos Gerais'!$C$4:$C$1003))</f>
        <v>0</v>
      </c>
      <c r="Q79" s="118">
        <f>SUMPRODUCT(-('Fluxo de Gastos Gerais'!$B$4:$B$1003=Analítico!$B79),-(Analítico!Q$1&gt;='Fluxo de Gastos Gerais'!$D$4:$D$1003),-(Analítico!Q$1&lt;='Fluxo de Gastos Gerais'!$E$4:$E$1003),-('Fluxo de Gastos Gerais'!$C$4:$C$1003))</f>
        <v>0</v>
      </c>
      <c r="R79" s="118">
        <f>SUMPRODUCT(-('Fluxo de Gastos Gerais'!$B$4:$B$1003=Analítico!$B79),-(Analítico!R$1&gt;='Fluxo de Gastos Gerais'!$D$4:$D$1003),-(Analítico!R$1&lt;='Fluxo de Gastos Gerais'!$E$4:$E$1003),-('Fluxo de Gastos Gerais'!$C$4:$C$1003))</f>
        <v>0</v>
      </c>
      <c r="S79" s="118">
        <f>SUMPRODUCT(-('Fluxo de Gastos Gerais'!$B$4:$B$1003=Analítico!$B79),-(Analítico!S$1&gt;='Fluxo de Gastos Gerais'!$D$4:$D$1003),-(Analítico!S$1&lt;='Fluxo de Gastos Gerais'!$E$4:$E$1003),-('Fluxo de Gastos Gerais'!$C$4:$C$1003))</f>
        <v>0</v>
      </c>
      <c r="T79" s="118">
        <f>SUMPRODUCT(-('Fluxo de Gastos Gerais'!$B$4:$B$1003=Analítico!$B79),-(Analítico!T$1&gt;='Fluxo de Gastos Gerais'!$D$4:$D$1003),-(Analítico!T$1&lt;='Fluxo de Gastos Gerais'!$E$4:$E$1003),-('Fluxo de Gastos Gerais'!$C$4:$C$1003))</f>
        <v>0</v>
      </c>
      <c r="U79" s="118">
        <f>SUMPRODUCT(-('Fluxo de Gastos Gerais'!$B$4:$B$1003=Analítico!$B79),-(Analítico!U$1&gt;='Fluxo de Gastos Gerais'!$D$4:$D$1003),-(Analítico!U$1&lt;='Fluxo de Gastos Gerais'!$E$4:$E$1003),-('Fluxo de Gastos Gerais'!$C$4:$C$1003))</f>
        <v>0</v>
      </c>
      <c r="V79" s="118">
        <f>SUMPRODUCT(-('Fluxo de Gastos Gerais'!$B$4:$B$1003=Analítico!$B79),-(Analítico!V$1&gt;='Fluxo de Gastos Gerais'!$D$4:$D$1003),-(Analítico!V$1&lt;='Fluxo de Gastos Gerais'!$E$4:$E$1003),-('Fluxo de Gastos Gerais'!$C$4:$C$1003))</f>
        <v>0</v>
      </c>
      <c r="W79" s="118">
        <f>SUMPRODUCT(-('Fluxo de Gastos Gerais'!$B$4:$B$1003=Analítico!$B79),-(Analítico!W$1&gt;='Fluxo de Gastos Gerais'!$D$4:$D$1003),-(Analítico!W$1&lt;='Fluxo de Gastos Gerais'!$E$4:$E$1003),-('Fluxo de Gastos Gerais'!$C$4:$C$1003))</f>
        <v>0</v>
      </c>
      <c r="X79" s="118">
        <f>SUMPRODUCT(-('Fluxo de Gastos Gerais'!$B$4:$B$1003=Analítico!$B79),-(Analítico!X$1&gt;='Fluxo de Gastos Gerais'!$D$4:$D$1003),-(Analítico!X$1&lt;='Fluxo de Gastos Gerais'!$E$4:$E$1003),-('Fluxo de Gastos Gerais'!$C$4:$C$1003))</f>
        <v>0</v>
      </c>
      <c r="Y79" s="118">
        <f>SUMPRODUCT(-('Fluxo de Gastos Gerais'!$B$4:$B$1003=Analítico!$B79),-(Analítico!Y$1&gt;='Fluxo de Gastos Gerais'!$D$4:$D$1003),-(Analítico!Y$1&lt;='Fluxo de Gastos Gerais'!$E$4:$E$1003),-('Fluxo de Gastos Gerais'!$C$4:$C$1003))</f>
        <v>0</v>
      </c>
      <c r="Z79" s="118">
        <f>SUMPRODUCT(-('Fluxo de Gastos Gerais'!$B$4:$B$1003=Analítico!$B79),-(Analítico!Z$1&gt;='Fluxo de Gastos Gerais'!$D$4:$D$1003),-(Analítico!Z$1&lt;='Fluxo de Gastos Gerais'!$E$4:$E$1003),-('Fluxo de Gastos Gerais'!$C$4:$C$1003))</f>
        <v>0</v>
      </c>
      <c r="AA79" s="113">
        <f t="shared" si="17"/>
        <v>0</v>
      </c>
      <c r="AB79" s="124">
        <f t="shared" ca="1" si="18"/>
        <v>0</v>
      </c>
      <c r="AL79" s="229"/>
      <c r="AM79" s="229"/>
    </row>
    <row r="80" spans="1:39" s="76" customFormat="1" ht="23.25" customHeight="1">
      <c r="A80" s="374" t="s">
        <v>219</v>
      </c>
      <c r="B80" s="377" t="s">
        <v>85</v>
      </c>
      <c r="C80" s="118">
        <f>SUMPRODUCT(-('Fluxo de Gastos Gerais'!$B$4:$B$1003=Analítico!$B80),-(Analítico!C$1&gt;='Fluxo de Gastos Gerais'!$D$4:$D$1003),-(Analítico!C$1&lt;='Fluxo de Gastos Gerais'!$E$4:$E$1003),-('Fluxo de Gastos Gerais'!$C$4:$C$1003))</f>
        <v>0</v>
      </c>
      <c r="D80" s="118">
        <f>SUMPRODUCT(-('Fluxo de Gastos Gerais'!$B$4:$B$1003=Analítico!$B80),-(Analítico!D$1&gt;='Fluxo de Gastos Gerais'!$D$4:$D$1003),-(Analítico!D$1&lt;='Fluxo de Gastos Gerais'!$E$4:$E$1003),-('Fluxo de Gastos Gerais'!$C$4:$C$1003))</f>
        <v>0</v>
      </c>
      <c r="E80" s="118">
        <f>SUMPRODUCT(-('Fluxo de Gastos Gerais'!$B$4:$B$1003=Analítico!$B80),-(Analítico!E$1&gt;='Fluxo de Gastos Gerais'!$D$4:$D$1003),-(Analítico!E$1&lt;='Fluxo de Gastos Gerais'!$E$4:$E$1003),-('Fluxo de Gastos Gerais'!$C$4:$C$1003))</f>
        <v>0</v>
      </c>
      <c r="F80" s="118">
        <f>SUMPRODUCT(-('Fluxo de Gastos Gerais'!$B$4:$B$1003=Analítico!$B80),-(Analítico!F$1&gt;='Fluxo de Gastos Gerais'!$D$4:$D$1003),-(Analítico!F$1&lt;='Fluxo de Gastos Gerais'!$E$4:$E$1003),-('Fluxo de Gastos Gerais'!$C$4:$C$1003))</f>
        <v>0</v>
      </c>
      <c r="G80" s="118">
        <f>SUMPRODUCT(-('Fluxo de Gastos Gerais'!$B$4:$B$1003=Analítico!$B80),-(Analítico!G$1&gt;='Fluxo de Gastos Gerais'!$D$4:$D$1003),-(Analítico!G$1&lt;='Fluxo de Gastos Gerais'!$E$4:$E$1003),-('Fluxo de Gastos Gerais'!$C$4:$C$1003))</f>
        <v>0</v>
      </c>
      <c r="H80" s="118">
        <f>SUMPRODUCT(-('Fluxo de Gastos Gerais'!$B$4:$B$1003=Analítico!$B80),-(Analítico!H$1&gt;='Fluxo de Gastos Gerais'!$D$4:$D$1003),-(Analítico!H$1&lt;='Fluxo de Gastos Gerais'!$E$4:$E$1003),-('Fluxo de Gastos Gerais'!$C$4:$C$1003))</f>
        <v>0</v>
      </c>
      <c r="I80" s="118">
        <f>SUMPRODUCT(-('Fluxo de Gastos Gerais'!$B$4:$B$1003=Analítico!$B80),-(Analítico!I$1&gt;='Fluxo de Gastos Gerais'!$D$4:$D$1003),-(Analítico!I$1&lt;='Fluxo de Gastos Gerais'!$E$4:$E$1003),-('Fluxo de Gastos Gerais'!$C$4:$C$1003))</f>
        <v>0</v>
      </c>
      <c r="J80" s="118">
        <f>SUMPRODUCT(-('Fluxo de Gastos Gerais'!$B$4:$B$1003=Analítico!$B80),-(Analítico!J$1&gt;='Fluxo de Gastos Gerais'!$D$4:$D$1003),-(Analítico!J$1&lt;='Fluxo de Gastos Gerais'!$E$4:$E$1003),-('Fluxo de Gastos Gerais'!$C$4:$C$1003))</f>
        <v>0</v>
      </c>
      <c r="K80" s="118">
        <f>SUMPRODUCT(-('Fluxo de Gastos Gerais'!$B$4:$B$1003=Analítico!$B80),-(Analítico!K$1&gt;='Fluxo de Gastos Gerais'!$D$4:$D$1003),-(Analítico!K$1&lt;='Fluxo de Gastos Gerais'!$E$4:$E$1003),-('Fluxo de Gastos Gerais'!$C$4:$C$1003))</f>
        <v>0</v>
      </c>
      <c r="L80" s="118">
        <f>SUMPRODUCT(-('Fluxo de Gastos Gerais'!$B$4:$B$1003=Analítico!$B80),-(Analítico!L$1&gt;='Fluxo de Gastos Gerais'!$D$4:$D$1003),-(Analítico!L$1&lt;='Fluxo de Gastos Gerais'!$E$4:$E$1003),-('Fluxo de Gastos Gerais'!$C$4:$C$1003))</f>
        <v>0</v>
      </c>
      <c r="M80" s="118">
        <f>SUMPRODUCT(-('Fluxo de Gastos Gerais'!$B$4:$B$1003=Analítico!$B80),-(Analítico!M$1&gt;='Fluxo de Gastos Gerais'!$D$4:$D$1003),-(Analítico!M$1&lt;='Fluxo de Gastos Gerais'!$E$4:$E$1003),-('Fluxo de Gastos Gerais'!$C$4:$C$1003))</f>
        <v>0</v>
      </c>
      <c r="N80" s="118">
        <f>SUMPRODUCT(-('Fluxo de Gastos Gerais'!$B$4:$B$1003=Analítico!$B80),-(Analítico!N$1&gt;='Fluxo de Gastos Gerais'!$D$4:$D$1003),-(Analítico!N$1&lt;='Fluxo de Gastos Gerais'!$E$4:$E$1003),-('Fluxo de Gastos Gerais'!$C$4:$C$1003))</f>
        <v>0</v>
      </c>
      <c r="O80" s="118">
        <f>SUMPRODUCT(-('Fluxo de Gastos Gerais'!$B$4:$B$1003=Analítico!$B80),-(Analítico!O$1&gt;='Fluxo de Gastos Gerais'!$D$4:$D$1003),-(Analítico!O$1&lt;='Fluxo de Gastos Gerais'!$E$4:$E$1003),-('Fluxo de Gastos Gerais'!$C$4:$C$1003))</f>
        <v>0</v>
      </c>
      <c r="P80" s="118">
        <f>SUMPRODUCT(-('Fluxo de Gastos Gerais'!$B$4:$B$1003=Analítico!$B80),-(Analítico!P$1&gt;='Fluxo de Gastos Gerais'!$D$4:$D$1003),-(Analítico!P$1&lt;='Fluxo de Gastos Gerais'!$E$4:$E$1003),-('Fluxo de Gastos Gerais'!$C$4:$C$1003))</f>
        <v>0</v>
      </c>
      <c r="Q80" s="118">
        <f>SUMPRODUCT(-('Fluxo de Gastos Gerais'!$B$4:$B$1003=Analítico!$B80),-(Analítico!Q$1&gt;='Fluxo de Gastos Gerais'!$D$4:$D$1003),-(Analítico!Q$1&lt;='Fluxo de Gastos Gerais'!$E$4:$E$1003),-('Fluxo de Gastos Gerais'!$C$4:$C$1003))</f>
        <v>0</v>
      </c>
      <c r="R80" s="118">
        <f>SUMPRODUCT(-('Fluxo de Gastos Gerais'!$B$4:$B$1003=Analítico!$B80),-(Analítico!R$1&gt;='Fluxo de Gastos Gerais'!$D$4:$D$1003),-(Analítico!R$1&lt;='Fluxo de Gastos Gerais'!$E$4:$E$1003),-('Fluxo de Gastos Gerais'!$C$4:$C$1003))</f>
        <v>0</v>
      </c>
      <c r="S80" s="118">
        <f>SUMPRODUCT(-('Fluxo de Gastos Gerais'!$B$4:$B$1003=Analítico!$B80),-(Analítico!S$1&gt;='Fluxo de Gastos Gerais'!$D$4:$D$1003),-(Analítico!S$1&lt;='Fluxo de Gastos Gerais'!$E$4:$E$1003),-('Fluxo de Gastos Gerais'!$C$4:$C$1003))</f>
        <v>0</v>
      </c>
      <c r="T80" s="118">
        <f>SUMPRODUCT(-('Fluxo de Gastos Gerais'!$B$4:$B$1003=Analítico!$B80),-(Analítico!T$1&gt;='Fluxo de Gastos Gerais'!$D$4:$D$1003),-(Analítico!T$1&lt;='Fluxo de Gastos Gerais'!$E$4:$E$1003),-('Fluxo de Gastos Gerais'!$C$4:$C$1003))</f>
        <v>0</v>
      </c>
      <c r="U80" s="118">
        <f>SUMPRODUCT(-('Fluxo de Gastos Gerais'!$B$4:$B$1003=Analítico!$B80),-(Analítico!U$1&gt;='Fluxo de Gastos Gerais'!$D$4:$D$1003),-(Analítico!U$1&lt;='Fluxo de Gastos Gerais'!$E$4:$E$1003),-('Fluxo de Gastos Gerais'!$C$4:$C$1003))</f>
        <v>0</v>
      </c>
      <c r="V80" s="118">
        <f>SUMPRODUCT(-('Fluxo de Gastos Gerais'!$B$4:$B$1003=Analítico!$B80),-(Analítico!V$1&gt;='Fluxo de Gastos Gerais'!$D$4:$D$1003),-(Analítico!V$1&lt;='Fluxo de Gastos Gerais'!$E$4:$E$1003),-('Fluxo de Gastos Gerais'!$C$4:$C$1003))</f>
        <v>0</v>
      </c>
      <c r="W80" s="118">
        <f>SUMPRODUCT(-('Fluxo de Gastos Gerais'!$B$4:$B$1003=Analítico!$B80),-(Analítico!W$1&gt;='Fluxo de Gastos Gerais'!$D$4:$D$1003),-(Analítico!W$1&lt;='Fluxo de Gastos Gerais'!$E$4:$E$1003),-('Fluxo de Gastos Gerais'!$C$4:$C$1003))</f>
        <v>0</v>
      </c>
      <c r="X80" s="118">
        <f>SUMPRODUCT(-('Fluxo de Gastos Gerais'!$B$4:$B$1003=Analítico!$B80),-(Analítico!X$1&gt;='Fluxo de Gastos Gerais'!$D$4:$D$1003),-(Analítico!X$1&lt;='Fluxo de Gastos Gerais'!$E$4:$E$1003),-('Fluxo de Gastos Gerais'!$C$4:$C$1003))</f>
        <v>0</v>
      </c>
      <c r="Y80" s="118">
        <f>SUMPRODUCT(-('Fluxo de Gastos Gerais'!$B$4:$B$1003=Analítico!$B80),-(Analítico!Y$1&gt;='Fluxo de Gastos Gerais'!$D$4:$D$1003),-(Analítico!Y$1&lt;='Fluxo de Gastos Gerais'!$E$4:$E$1003),-('Fluxo de Gastos Gerais'!$C$4:$C$1003))</f>
        <v>0</v>
      </c>
      <c r="Z80" s="118">
        <f>SUMPRODUCT(-('Fluxo de Gastos Gerais'!$B$4:$B$1003=Analítico!$B80),-(Analítico!Z$1&gt;='Fluxo de Gastos Gerais'!$D$4:$D$1003),-(Analítico!Z$1&lt;='Fluxo de Gastos Gerais'!$E$4:$E$1003),-('Fluxo de Gastos Gerais'!$C$4:$C$1003))</f>
        <v>0</v>
      </c>
      <c r="AA80" s="113">
        <f t="shared" ref="AA80:AA106" si="19">SUM(C80:Z80)</f>
        <v>0</v>
      </c>
      <c r="AB80" s="124">
        <f t="shared" ref="AB80:AB108" ca="1" si="20">IF($AA$124=0,0,AA80/$AA$124)</f>
        <v>0</v>
      </c>
      <c r="AL80" s="229"/>
      <c r="AM80" s="229"/>
    </row>
    <row r="81" spans="1:39" s="76" customFormat="1" ht="23.25" customHeight="1">
      <c r="A81" s="374" t="s">
        <v>220</v>
      </c>
      <c r="B81" s="377" t="s">
        <v>87</v>
      </c>
      <c r="C81" s="118">
        <f>SUMPRODUCT(-('Fluxo de Gastos Gerais'!$B$4:$B$1003=Analítico!$B81),-(Analítico!C$1&gt;='Fluxo de Gastos Gerais'!$D$4:$D$1003),-(Analítico!C$1&lt;='Fluxo de Gastos Gerais'!$E$4:$E$1003),-('Fluxo de Gastos Gerais'!$C$4:$C$1003))</f>
        <v>0</v>
      </c>
      <c r="D81" s="118">
        <f>SUMPRODUCT(-('Fluxo de Gastos Gerais'!$B$4:$B$1003=Analítico!$B81),-(Analítico!D$1&gt;='Fluxo de Gastos Gerais'!$D$4:$D$1003),-(Analítico!D$1&lt;='Fluxo de Gastos Gerais'!$E$4:$E$1003),-('Fluxo de Gastos Gerais'!$C$4:$C$1003))</f>
        <v>0</v>
      </c>
      <c r="E81" s="118">
        <f>SUMPRODUCT(-('Fluxo de Gastos Gerais'!$B$4:$B$1003=Analítico!$B81),-(Analítico!E$1&gt;='Fluxo de Gastos Gerais'!$D$4:$D$1003),-(Analítico!E$1&lt;='Fluxo de Gastos Gerais'!$E$4:$E$1003),-('Fluxo de Gastos Gerais'!$C$4:$C$1003))</f>
        <v>0</v>
      </c>
      <c r="F81" s="118">
        <f>SUMPRODUCT(-('Fluxo de Gastos Gerais'!$B$4:$B$1003=Analítico!$B81),-(Analítico!F$1&gt;='Fluxo de Gastos Gerais'!$D$4:$D$1003),-(Analítico!F$1&lt;='Fluxo de Gastos Gerais'!$E$4:$E$1003),-('Fluxo de Gastos Gerais'!$C$4:$C$1003))</f>
        <v>0</v>
      </c>
      <c r="G81" s="118">
        <f>SUMPRODUCT(-('Fluxo de Gastos Gerais'!$B$4:$B$1003=Analítico!$B81),-(Analítico!G$1&gt;='Fluxo de Gastos Gerais'!$D$4:$D$1003),-(Analítico!G$1&lt;='Fluxo de Gastos Gerais'!$E$4:$E$1003),-('Fluxo de Gastos Gerais'!$C$4:$C$1003))</f>
        <v>0</v>
      </c>
      <c r="H81" s="118">
        <f>SUMPRODUCT(-('Fluxo de Gastos Gerais'!$B$4:$B$1003=Analítico!$B81),-(Analítico!H$1&gt;='Fluxo de Gastos Gerais'!$D$4:$D$1003),-(Analítico!H$1&lt;='Fluxo de Gastos Gerais'!$E$4:$E$1003),-('Fluxo de Gastos Gerais'!$C$4:$C$1003))</f>
        <v>0</v>
      </c>
      <c r="I81" s="118">
        <f>SUMPRODUCT(-('Fluxo de Gastos Gerais'!$B$4:$B$1003=Analítico!$B81),-(Analítico!I$1&gt;='Fluxo de Gastos Gerais'!$D$4:$D$1003),-(Analítico!I$1&lt;='Fluxo de Gastos Gerais'!$E$4:$E$1003),-('Fluxo de Gastos Gerais'!$C$4:$C$1003))</f>
        <v>0</v>
      </c>
      <c r="J81" s="118">
        <f>SUMPRODUCT(-('Fluxo de Gastos Gerais'!$B$4:$B$1003=Analítico!$B81),-(Analítico!J$1&gt;='Fluxo de Gastos Gerais'!$D$4:$D$1003),-(Analítico!J$1&lt;='Fluxo de Gastos Gerais'!$E$4:$E$1003),-('Fluxo de Gastos Gerais'!$C$4:$C$1003))</f>
        <v>0</v>
      </c>
      <c r="K81" s="118">
        <f>SUMPRODUCT(-('Fluxo de Gastos Gerais'!$B$4:$B$1003=Analítico!$B81),-(Analítico!K$1&gt;='Fluxo de Gastos Gerais'!$D$4:$D$1003),-(Analítico!K$1&lt;='Fluxo de Gastos Gerais'!$E$4:$E$1003),-('Fluxo de Gastos Gerais'!$C$4:$C$1003))</f>
        <v>0</v>
      </c>
      <c r="L81" s="118">
        <f>SUMPRODUCT(-('Fluxo de Gastos Gerais'!$B$4:$B$1003=Analítico!$B81),-(Analítico!L$1&gt;='Fluxo de Gastos Gerais'!$D$4:$D$1003),-(Analítico!L$1&lt;='Fluxo de Gastos Gerais'!$E$4:$E$1003),-('Fluxo de Gastos Gerais'!$C$4:$C$1003))</f>
        <v>0</v>
      </c>
      <c r="M81" s="118">
        <f>SUMPRODUCT(-('Fluxo de Gastos Gerais'!$B$4:$B$1003=Analítico!$B81),-(Analítico!M$1&gt;='Fluxo de Gastos Gerais'!$D$4:$D$1003),-(Analítico!M$1&lt;='Fluxo de Gastos Gerais'!$E$4:$E$1003),-('Fluxo de Gastos Gerais'!$C$4:$C$1003))</f>
        <v>0</v>
      </c>
      <c r="N81" s="118">
        <f>SUMPRODUCT(-('Fluxo de Gastos Gerais'!$B$4:$B$1003=Analítico!$B81),-(Analítico!N$1&gt;='Fluxo de Gastos Gerais'!$D$4:$D$1003),-(Analítico!N$1&lt;='Fluxo de Gastos Gerais'!$E$4:$E$1003),-('Fluxo de Gastos Gerais'!$C$4:$C$1003))</f>
        <v>0</v>
      </c>
      <c r="O81" s="118">
        <f>SUMPRODUCT(-('Fluxo de Gastos Gerais'!$B$4:$B$1003=Analítico!$B81),-(Analítico!O$1&gt;='Fluxo de Gastos Gerais'!$D$4:$D$1003),-(Analítico!O$1&lt;='Fluxo de Gastos Gerais'!$E$4:$E$1003),-('Fluxo de Gastos Gerais'!$C$4:$C$1003))</f>
        <v>0</v>
      </c>
      <c r="P81" s="118">
        <f>SUMPRODUCT(-('Fluxo de Gastos Gerais'!$B$4:$B$1003=Analítico!$B81),-(Analítico!P$1&gt;='Fluxo de Gastos Gerais'!$D$4:$D$1003),-(Analítico!P$1&lt;='Fluxo de Gastos Gerais'!$E$4:$E$1003),-('Fluxo de Gastos Gerais'!$C$4:$C$1003))</f>
        <v>0</v>
      </c>
      <c r="Q81" s="118">
        <f>SUMPRODUCT(-('Fluxo de Gastos Gerais'!$B$4:$B$1003=Analítico!$B81),-(Analítico!Q$1&gt;='Fluxo de Gastos Gerais'!$D$4:$D$1003),-(Analítico!Q$1&lt;='Fluxo de Gastos Gerais'!$E$4:$E$1003),-('Fluxo de Gastos Gerais'!$C$4:$C$1003))</f>
        <v>0</v>
      </c>
      <c r="R81" s="118">
        <f>SUMPRODUCT(-('Fluxo de Gastos Gerais'!$B$4:$B$1003=Analítico!$B81),-(Analítico!R$1&gt;='Fluxo de Gastos Gerais'!$D$4:$D$1003),-(Analítico!R$1&lt;='Fluxo de Gastos Gerais'!$E$4:$E$1003),-('Fluxo de Gastos Gerais'!$C$4:$C$1003))</f>
        <v>0</v>
      </c>
      <c r="S81" s="118">
        <f>SUMPRODUCT(-('Fluxo de Gastos Gerais'!$B$4:$B$1003=Analítico!$B81),-(Analítico!S$1&gt;='Fluxo de Gastos Gerais'!$D$4:$D$1003),-(Analítico!S$1&lt;='Fluxo de Gastos Gerais'!$E$4:$E$1003),-('Fluxo de Gastos Gerais'!$C$4:$C$1003))</f>
        <v>0</v>
      </c>
      <c r="T81" s="118">
        <f>SUMPRODUCT(-('Fluxo de Gastos Gerais'!$B$4:$B$1003=Analítico!$B81),-(Analítico!T$1&gt;='Fluxo de Gastos Gerais'!$D$4:$D$1003),-(Analítico!T$1&lt;='Fluxo de Gastos Gerais'!$E$4:$E$1003),-('Fluxo de Gastos Gerais'!$C$4:$C$1003))</f>
        <v>0</v>
      </c>
      <c r="U81" s="118">
        <f>SUMPRODUCT(-('Fluxo de Gastos Gerais'!$B$4:$B$1003=Analítico!$B81),-(Analítico!U$1&gt;='Fluxo de Gastos Gerais'!$D$4:$D$1003),-(Analítico!U$1&lt;='Fluxo de Gastos Gerais'!$E$4:$E$1003),-('Fluxo de Gastos Gerais'!$C$4:$C$1003))</f>
        <v>0</v>
      </c>
      <c r="V81" s="118">
        <f>SUMPRODUCT(-('Fluxo de Gastos Gerais'!$B$4:$B$1003=Analítico!$B81),-(Analítico!V$1&gt;='Fluxo de Gastos Gerais'!$D$4:$D$1003),-(Analítico!V$1&lt;='Fluxo de Gastos Gerais'!$E$4:$E$1003),-('Fluxo de Gastos Gerais'!$C$4:$C$1003))</f>
        <v>0</v>
      </c>
      <c r="W81" s="118">
        <f>SUMPRODUCT(-('Fluxo de Gastos Gerais'!$B$4:$B$1003=Analítico!$B81),-(Analítico!W$1&gt;='Fluxo de Gastos Gerais'!$D$4:$D$1003),-(Analítico!W$1&lt;='Fluxo de Gastos Gerais'!$E$4:$E$1003),-('Fluxo de Gastos Gerais'!$C$4:$C$1003))</f>
        <v>0</v>
      </c>
      <c r="X81" s="118">
        <f>SUMPRODUCT(-('Fluxo de Gastos Gerais'!$B$4:$B$1003=Analítico!$B81),-(Analítico!X$1&gt;='Fluxo de Gastos Gerais'!$D$4:$D$1003),-(Analítico!X$1&lt;='Fluxo de Gastos Gerais'!$E$4:$E$1003),-('Fluxo de Gastos Gerais'!$C$4:$C$1003))</f>
        <v>0</v>
      </c>
      <c r="Y81" s="118">
        <f>SUMPRODUCT(-('Fluxo de Gastos Gerais'!$B$4:$B$1003=Analítico!$B81),-(Analítico!Y$1&gt;='Fluxo de Gastos Gerais'!$D$4:$D$1003),-(Analítico!Y$1&lt;='Fluxo de Gastos Gerais'!$E$4:$E$1003),-('Fluxo de Gastos Gerais'!$C$4:$C$1003))</f>
        <v>0</v>
      </c>
      <c r="Z81" s="118">
        <f>SUMPRODUCT(-('Fluxo de Gastos Gerais'!$B$4:$B$1003=Analítico!$B81),-(Analítico!Z$1&gt;='Fluxo de Gastos Gerais'!$D$4:$D$1003),-(Analítico!Z$1&lt;='Fluxo de Gastos Gerais'!$E$4:$E$1003),-('Fluxo de Gastos Gerais'!$C$4:$C$1003))</f>
        <v>0</v>
      </c>
      <c r="AA81" s="113">
        <f t="shared" si="19"/>
        <v>0</v>
      </c>
      <c r="AB81" s="124">
        <f t="shared" ca="1" si="20"/>
        <v>0</v>
      </c>
      <c r="AL81" s="229"/>
      <c r="AM81" s="229"/>
    </row>
    <row r="82" spans="1:39" s="76" customFormat="1" ht="23.25" customHeight="1">
      <c r="A82" s="374" t="s">
        <v>221</v>
      </c>
      <c r="B82" s="377" t="s">
        <v>81</v>
      </c>
      <c r="C82" s="118">
        <f>SUMPRODUCT(-('Fluxo de Gastos Gerais'!$B$4:$B$1003=Analítico!$B82),-(Analítico!C$1&gt;='Fluxo de Gastos Gerais'!$D$4:$D$1003),-(Analítico!C$1&lt;='Fluxo de Gastos Gerais'!$E$4:$E$1003),-('Fluxo de Gastos Gerais'!$C$4:$C$1003))</f>
        <v>0</v>
      </c>
      <c r="D82" s="118">
        <f>SUMPRODUCT(-('Fluxo de Gastos Gerais'!$B$4:$B$1003=Analítico!$B82),-(Analítico!D$1&gt;='Fluxo de Gastos Gerais'!$D$4:$D$1003),-(Analítico!D$1&lt;='Fluxo de Gastos Gerais'!$E$4:$E$1003),-('Fluxo de Gastos Gerais'!$C$4:$C$1003))</f>
        <v>0</v>
      </c>
      <c r="E82" s="118">
        <f>SUMPRODUCT(-('Fluxo de Gastos Gerais'!$B$4:$B$1003=Analítico!$B82),-(Analítico!E$1&gt;='Fluxo de Gastos Gerais'!$D$4:$D$1003),-(Analítico!E$1&lt;='Fluxo de Gastos Gerais'!$E$4:$E$1003),-('Fluxo de Gastos Gerais'!$C$4:$C$1003))</f>
        <v>0</v>
      </c>
      <c r="F82" s="118">
        <f>SUMPRODUCT(-('Fluxo de Gastos Gerais'!$B$4:$B$1003=Analítico!$B82),-(Analítico!F$1&gt;='Fluxo de Gastos Gerais'!$D$4:$D$1003),-(Analítico!F$1&lt;='Fluxo de Gastos Gerais'!$E$4:$E$1003),-('Fluxo de Gastos Gerais'!$C$4:$C$1003))</f>
        <v>0</v>
      </c>
      <c r="G82" s="118">
        <f>SUMPRODUCT(-('Fluxo de Gastos Gerais'!$B$4:$B$1003=Analítico!$B82),-(Analítico!G$1&gt;='Fluxo de Gastos Gerais'!$D$4:$D$1003),-(Analítico!G$1&lt;='Fluxo de Gastos Gerais'!$E$4:$E$1003),-('Fluxo de Gastos Gerais'!$C$4:$C$1003))</f>
        <v>0</v>
      </c>
      <c r="H82" s="118">
        <f>SUMPRODUCT(-('Fluxo de Gastos Gerais'!$B$4:$B$1003=Analítico!$B82),-(Analítico!H$1&gt;='Fluxo de Gastos Gerais'!$D$4:$D$1003),-(Analítico!H$1&lt;='Fluxo de Gastos Gerais'!$E$4:$E$1003),-('Fluxo de Gastos Gerais'!$C$4:$C$1003))</f>
        <v>0</v>
      </c>
      <c r="I82" s="118">
        <f>SUMPRODUCT(-('Fluxo de Gastos Gerais'!$B$4:$B$1003=Analítico!$B82),-(Analítico!I$1&gt;='Fluxo de Gastos Gerais'!$D$4:$D$1003),-(Analítico!I$1&lt;='Fluxo de Gastos Gerais'!$E$4:$E$1003),-('Fluxo de Gastos Gerais'!$C$4:$C$1003))</f>
        <v>0</v>
      </c>
      <c r="J82" s="118">
        <f>SUMPRODUCT(-('Fluxo de Gastos Gerais'!$B$4:$B$1003=Analítico!$B82),-(Analítico!J$1&gt;='Fluxo de Gastos Gerais'!$D$4:$D$1003),-(Analítico!J$1&lt;='Fluxo de Gastos Gerais'!$E$4:$E$1003),-('Fluxo de Gastos Gerais'!$C$4:$C$1003))</f>
        <v>0</v>
      </c>
      <c r="K82" s="118">
        <f>SUMPRODUCT(-('Fluxo de Gastos Gerais'!$B$4:$B$1003=Analítico!$B82),-(Analítico!K$1&gt;='Fluxo de Gastos Gerais'!$D$4:$D$1003),-(Analítico!K$1&lt;='Fluxo de Gastos Gerais'!$E$4:$E$1003),-('Fluxo de Gastos Gerais'!$C$4:$C$1003))</f>
        <v>0</v>
      </c>
      <c r="L82" s="118">
        <f>SUMPRODUCT(-('Fluxo de Gastos Gerais'!$B$4:$B$1003=Analítico!$B82),-(Analítico!L$1&gt;='Fluxo de Gastos Gerais'!$D$4:$D$1003),-(Analítico!L$1&lt;='Fluxo de Gastos Gerais'!$E$4:$E$1003),-('Fluxo de Gastos Gerais'!$C$4:$C$1003))</f>
        <v>0</v>
      </c>
      <c r="M82" s="118">
        <f>SUMPRODUCT(-('Fluxo de Gastos Gerais'!$B$4:$B$1003=Analítico!$B82),-(Analítico!M$1&gt;='Fluxo de Gastos Gerais'!$D$4:$D$1003),-(Analítico!M$1&lt;='Fluxo de Gastos Gerais'!$E$4:$E$1003),-('Fluxo de Gastos Gerais'!$C$4:$C$1003))</f>
        <v>0</v>
      </c>
      <c r="N82" s="118">
        <f>SUMPRODUCT(-('Fluxo de Gastos Gerais'!$B$4:$B$1003=Analítico!$B82),-(Analítico!N$1&gt;='Fluxo de Gastos Gerais'!$D$4:$D$1003),-(Analítico!N$1&lt;='Fluxo de Gastos Gerais'!$E$4:$E$1003),-('Fluxo de Gastos Gerais'!$C$4:$C$1003))</f>
        <v>0</v>
      </c>
      <c r="O82" s="118">
        <f>SUMPRODUCT(-('Fluxo de Gastos Gerais'!$B$4:$B$1003=Analítico!$B82),-(Analítico!O$1&gt;='Fluxo de Gastos Gerais'!$D$4:$D$1003),-(Analítico!O$1&lt;='Fluxo de Gastos Gerais'!$E$4:$E$1003),-('Fluxo de Gastos Gerais'!$C$4:$C$1003))</f>
        <v>0</v>
      </c>
      <c r="P82" s="118">
        <f>SUMPRODUCT(-('Fluxo de Gastos Gerais'!$B$4:$B$1003=Analítico!$B82),-(Analítico!P$1&gt;='Fluxo de Gastos Gerais'!$D$4:$D$1003),-(Analítico!P$1&lt;='Fluxo de Gastos Gerais'!$E$4:$E$1003),-('Fluxo de Gastos Gerais'!$C$4:$C$1003))</f>
        <v>0</v>
      </c>
      <c r="Q82" s="118">
        <f>SUMPRODUCT(-('Fluxo de Gastos Gerais'!$B$4:$B$1003=Analítico!$B82),-(Analítico!Q$1&gt;='Fluxo de Gastos Gerais'!$D$4:$D$1003),-(Analítico!Q$1&lt;='Fluxo de Gastos Gerais'!$E$4:$E$1003),-('Fluxo de Gastos Gerais'!$C$4:$C$1003))</f>
        <v>0</v>
      </c>
      <c r="R82" s="118">
        <f>SUMPRODUCT(-('Fluxo de Gastos Gerais'!$B$4:$B$1003=Analítico!$B82),-(Analítico!R$1&gt;='Fluxo de Gastos Gerais'!$D$4:$D$1003),-(Analítico!R$1&lt;='Fluxo de Gastos Gerais'!$E$4:$E$1003),-('Fluxo de Gastos Gerais'!$C$4:$C$1003))</f>
        <v>0</v>
      </c>
      <c r="S82" s="118">
        <f>SUMPRODUCT(-('Fluxo de Gastos Gerais'!$B$4:$B$1003=Analítico!$B82),-(Analítico!S$1&gt;='Fluxo de Gastos Gerais'!$D$4:$D$1003),-(Analítico!S$1&lt;='Fluxo de Gastos Gerais'!$E$4:$E$1003),-('Fluxo de Gastos Gerais'!$C$4:$C$1003))</f>
        <v>0</v>
      </c>
      <c r="T82" s="118">
        <f>SUMPRODUCT(-('Fluxo de Gastos Gerais'!$B$4:$B$1003=Analítico!$B82),-(Analítico!T$1&gt;='Fluxo de Gastos Gerais'!$D$4:$D$1003),-(Analítico!T$1&lt;='Fluxo de Gastos Gerais'!$E$4:$E$1003),-('Fluxo de Gastos Gerais'!$C$4:$C$1003))</f>
        <v>0</v>
      </c>
      <c r="U82" s="118">
        <f>SUMPRODUCT(-('Fluxo de Gastos Gerais'!$B$4:$B$1003=Analítico!$B82),-(Analítico!U$1&gt;='Fluxo de Gastos Gerais'!$D$4:$D$1003),-(Analítico!U$1&lt;='Fluxo de Gastos Gerais'!$E$4:$E$1003),-('Fluxo de Gastos Gerais'!$C$4:$C$1003))</f>
        <v>0</v>
      </c>
      <c r="V82" s="118">
        <f>SUMPRODUCT(-('Fluxo de Gastos Gerais'!$B$4:$B$1003=Analítico!$B82),-(Analítico!V$1&gt;='Fluxo de Gastos Gerais'!$D$4:$D$1003),-(Analítico!V$1&lt;='Fluxo de Gastos Gerais'!$E$4:$E$1003),-('Fluxo de Gastos Gerais'!$C$4:$C$1003))</f>
        <v>0</v>
      </c>
      <c r="W82" s="118">
        <f>SUMPRODUCT(-('Fluxo de Gastos Gerais'!$B$4:$B$1003=Analítico!$B82),-(Analítico!W$1&gt;='Fluxo de Gastos Gerais'!$D$4:$D$1003),-(Analítico!W$1&lt;='Fluxo de Gastos Gerais'!$E$4:$E$1003),-('Fluxo de Gastos Gerais'!$C$4:$C$1003))</f>
        <v>0</v>
      </c>
      <c r="X82" s="118">
        <f>SUMPRODUCT(-('Fluxo de Gastos Gerais'!$B$4:$B$1003=Analítico!$B82),-(Analítico!X$1&gt;='Fluxo de Gastos Gerais'!$D$4:$D$1003),-(Analítico!X$1&lt;='Fluxo de Gastos Gerais'!$E$4:$E$1003),-('Fluxo de Gastos Gerais'!$C$4:$C$1003))</f>
        <v>0</v>
      </c>
      <c r="Y82" s="118">
        <f>SUMPRODUCT(-('Fluxo de Gastos Gerais'!$B$4:$B$1003=Analítico!$B82),-(Analítico!Y$1&gt;='Fluxo de Gastos Gerais'!$D$4:$D$1003),-(Analítico!Y$1&lt;='Fluxo de Gastos Gerais'!$E$4:$E$1003),-('Fluxo de Gastos Gerais'!$C$4:$C$1003))</f>
        <v>0</v>
      </c>
      <c r="Z82" s="118">
        <f>SUMPRODUCT(-('Fluxo de Gastos Gerais'!$B$4:$B$1003=Analítico!$B82),-(Analítico!Z$1&gt;='Fluxo de Gastos Gerais'!$D$4:$D$1003),-(Analítico!Z$1&lt;='Fluxo de Gastos Gerais'!$E$4:$E$1003),-('Fluxo de Gastos Gerais'!$C$4:$C$1003))</f>
        <v>0</v>
      </c>
      <c r="AA82" s="113">
        <f t="shared" si="19"/>
        <v>0</v>
      </c>
      <c r="AB82" s="124">
        <f t="shared" ca="1" si="20"/>
        <v>0</v>
      </c>
      <c r="AL82" s="229"/>
      <c r="AM82" s="229"/>
    </row>
    <row r="83" spans="1:39" s="76" customFormat="1" ht="23.25" customHeight="1">
      <c r="A83" s="374" t="s">
        <v>222</v>
      </c>
      <c r="B83" s="377" t="s">
        <v>88</v>
      </c>
      <c r="C83" s="118">
        <f>SUMPRODUCT(-('Fluxo de Gastos Gerais'!$B$4:$B$1003=Analítico!$B83),-(Analítico!C$1&gt;='Fluxo de Gastos Gerais'!$D$4:$D$1003),-(Analítico!C$1&lt;='Fluxo de Gastos Gerais'!$E$4:$E$1003),-('Fluxo de Gastos Gerais'!$C$4:$C$1003))</f>
        <v>0</v>
      </c>
      <c r="D83" s="118">
        <f>SUMPRODUCT(-('Fluxo de Gastos Gerais'!$B$4:$B$1003=Analítico!$B83),-(Analítico!D$1&gt;='Fluxo de Gastos Gerais'!$D$4:$D$1003),-(Analítico!D$1&lt;='Fluxo de Gastos Gerais'!$E$4:$E$1003),-('Fluxo de Gastos Gerais'!$C$4:$C$1003))</f>
        <v>0</v>
      </c>
      <c r="E83" s="118">
        <f>SUMPRODUCT(-('Fluxo de Gastos Gerais'!$B$4:$B$1003=Analítico!$B83),-(Analítico!E$1&gt;='Fluxo de Gastos Gerais'!$D$4:$D$1003),-(Analítico!E$1&lt;='Fluxo de Gastos Gerais'!$E$4:$E$1003),-('Fluxo de Gastos Gerais'!$C$4:$C$1003))</f>
        <v>0</v>
      </c>
      <c r="F83" s="118">
        <f>SUMPRODUCT(-('Fluxo de Gastos Gerais'!$B$4:$B$1003=Analítico!$B83),-(Analítico!F$1&gt;='Fluxo de Gastos Gerais'!$D$4:$D$1003),-(Analítico!F$1&lt;='Fluxo de Gastos Gerais'!$E$4:$E$1003),-('Fluxo de Gastos Gerais'!$C$4:$C$1003))</f>
        <v>0</v>
      </c>
      <c r="G83" s="118">
        <f>SUMPRODUCT(-('Fluxo de Gastos Gerais'!$B$4:$B$1003=Analítico!$B83),-(Analítico!G$1&gt;='Fluxo de Gastos Gerais'!$D$4:$D$1003),-(Analítico!G$1&lt;='Fluxo de Gastos Gerais'!$E$4:$E$1003),-('Fluxo de Gastos Gerais'!$C$4:$C$1003))</f>
        <v>0</v>
      </c>
      <c r="H83" s="118">
        <f>SUMPRODUCT(-('Fluxo de Gastos Gerais'!$B$4:$B$1003=Analítico!$B83),-(Analítico!H$1&gt;='Fluxo de Gastos Gerais'!$D$4:$D$1003),-(Analítico!H$1&lt;='Fluxo de Gastos Gerais'!$E$4:$E$1003),-('Fluxo de Gastos Gerais'!$C$4:$C$1003))</f>
        <v>0</v>
      </c>
      <c r="I83" s="118">
        <f>SUMPRODUCT(-('Fluxo de Gastos Gerais'!$B$4:$B$1003=Analítico!$B83),-(Analítico!I$1&gt;='Fluxo de Gastos Gerais'!$D$4:$D$1003),-(Analítico!I$1&lt;='Fluxo de Gastos Gerais'!$E$4:$E$1003),-('Fluxo de Gastos Gerais'!$C$4:$C$1003))</f>
        <v>0</v>
      </c>
      <c r="J83" s="118">
        <f>SUMPRODUCT(-('Fluxo de Gastos Gerais'!$B$4:$B$1003=Analítico!$B83),-(Analítico!J$1&gt;='Fluxo de Gastos Gerais'!$D$4:$D$1003),-(Analítico!J$1&lt;='Fluxo de Gastos Gerais'!$E$4:$E$1003),-('Fluxo de Gastos Gerais'!$C$4:$C$1003))</f>
        <v>0</v>
      </c>
      <c r="K83" s="118">
        <f>SUMPRODUCT(-('Fluxo de Gastos Gerais'!$B$4:$B$1003=Analítico!$B83),-(Analítico!K$1&gt;='Fluxo de Gastos Gerais'!$D$4:$D$1003),-(Analítico!K$1&lt;='Fluxo de Gastos Gerais'!$E$4:$E$1003),-('Fluxo de Gastos Gerais'!$C$4:$C$1003))</f>
        <v>0</v>
      </c>
      <c r="L83" s="118">
        <f>SUMPRODUCT(-('Fluxo de Gastos Gerais'!$B$4:$B$1003=Analítico!$B83),-(Analítico!L$1&gt;='Fluxo de Gastos Gerais'!$D$4:$D$1003),-(Analítico!L$1&lt;='Fluxo de Gastos Gerais'!$E$4:$E$1003),-('Fluxo de Gastos Gerais'!$C$4:$C$1003))</f>
        <v>0</v>
      </c>
      <c r="M83" s="118">
        <f>SUMPRODUCT(-('Fluxo de Gastos Gerais'!$B$4:$B$1003=Analítico!$B83),-(Analítico!M$1&gt;='Fluxo de Gastos Gerais'!$D$4:$D$1003),-(Analítico!M$1&lt;='Fluxo de Gastos Gerais'!$E$4:$E$1003),-('Fluxo de Gastos Gerais'!$C$4:$C$1003))</f>
        <v>0</v>
      </c>
      <c r="N83" s="118">
        <f>SUMPRODUCT(-('Fluxo de Gastos Gerais'!$B$4:$B$1003=Analítico!$B83),-(Analítico!N$1&gt;='Fluxo de Gastos Gerais'!$D$4:$D$1003),-(Analítico!N$1&lt;='Fluxo de Gastos Gerais'!$E$4:$E$1003),-('Fluxo de Gastos Gerais'!$C$4:$C$1003))</f>
        <v>0</v>
      </c>
      <c r="O83" s="118">
        <f>SUMPRODUCT(-('Fluxo de Gastos Gerais'!$B$4:$B$1003=Analítico!$B83),-(Analítico!O$1&gt;='Fluxo de Gastos Gerais'!$D$4:$D$1003),-(Analítico!O$1&lt;='Fluxo de Gastos Gerais'!$E$4:$E$1003),-('Fluxo de Gastos Gerais'!$C$4:$C$1003))</f>
        <v>0</v>
      </c>
      <c r="P83" s="118">
        <f>SUMPRODUCT(-('Fluxo de Gastos Gerais'!$B$4:$B$1003=Analítico!$B83),-(Analítico!P$1&gt;='Fluxo de Gastos Gerais'!$D$4:$D$1003),-(Analítico!P$1&lt;='Fluxo de Gastos Gerais'!$E$4:$E$1003),-('Fluxo de Gastos Gerais'!$C$4:$C$1003))</f>
        <v>0</v>
      </c>
      <c r="Q83" s="118">
        <f>SUMPRODUCT(-('Fluxo de Gastos Gerais'!$B$4:$B$1003=Analítico!$B83),-(Analítico!Q$1&gt;='Fluxo de Gastos Gerais'!$D$4:$D$1003),-(Analítico!Q$1&lt;='Fluxo de Gastos Gerais'!$E$4:$E$1003),-('Fluxo de Gastos Gerais'!$C$4:$C$1003))</f>
        <v>0</v>
      </c>
      <c r="R83" s="118">
        <f>SUMPRODUCT(-('Fluxo de Gastos Gerais'!$B$4:$B$1003=Analítico!$B83),-(Analítico!R$1&gt;='Fluxo de Gastos Gerais'!$D$4:$D$1003),-(Analítico!R$1&lt;='Fluxo de Gastos Gerais'!$E$4:$E$1003),-('Fluxo de Gastos Gerais'!$C$4:$C$1003))</f>
        <v>0</v>
      </c>
      <c r="S83" s="118">
        <f>SUMPRODUCT(-('Fluxo de Gastos Gerais'!$B$4:$B$1003=Analítico!$B83),-(Analítico!S$1&gt;='Fluxo de Gastos Gerais'!$D$4:$D$1003),-(Analítico!S$1&lt;='Fluxo de Gastos Gerais'!$E$4:$E$1003),-('Fluxo de Gastos Gerais'!$C$4:$C$1003))</f>
        <v>0</v>
      </c>
      <c r="T83" s="118">
        <f>SUMPRODUCT(-('Fluxo de Gastos Gerais'!$B$4:$B$1003=Analítico!$B83),-(Analítico!T$1&gt;='Fluxo de Gastos Gerais'!$D$4:$D$1003),-(Analítico!T$1&lt;='Fluxo de Gastos Gerais'!$E$4:$E$1003),-('Fluxo de Gastos Gerais'!$C$4:$C$1003))</f>
        <v>0</v>
      </c>
      <c r="U83" s="118">
        <f>SUMPRODUCT(-('Fluxo de Gastos Gerais'!$B$4:$B$1003=Analítico!$B83),-(Analítico!U$1&gt;='Fluxo de Gastos Gerais'!$D$4:$D$1003),-(Analítico!U$1&lt;='Fluxo de Gastos Gerais'!$E$4:$E$1003),-('Fluxo de Gastos Gerais'!$C$4:$C$1003))</f>
        <v>0</v>
      </c>
      <c r="V83" s="118">
        <f>SUMPRODUCT(-('Fluxo de Gastos Gerais'!$B$4:$B$1003=Analítico!$B83),-(Analítico!V$1&gt;='Fluxo de Gastos Gerais'!$D$4:$D$1003),-(Analítico!V$1&lt;='Fluxo de Gastos Gerais'!$E$4:$E$1003),-('Fluxo de Gastos Gerais'!$C$4:$C$1003))</f>
        <v>0</v>
      </c>
      <c r="W83" s="118">
        <f>SUMPRODUCT(-('Fluxo de Gastos Gerais'!$B$4:$B$1003=Analítico!$B83),-(Analítico!W$1&gt;='Fluxo de Gastos Gerais'!$D$4:$D$1003),-(Analítico!W$1&lt;='Fluxo de Gastos Gerais'!$E$4:$E$1003),-('Fluxo de Gastos Gerais'!$C$4:$C$1003))</f>
        <v>0</v>
      </c>
      <c r="X83" s="118">
        <f>SUMPRODUCT(-('Fluxo de Gastos Gerais'!$B$4:$B$1003=Analítico!$B83),-(Analítico!X$1&gt;='Fluxo de Gastos Gerais'!$D$4:$D$1003),-(Analítico!X$1&lt;='Fluxo de Gastos Gerais'!$E$4:$E$1003),-('Fluxo de Gastos Gerais'!$C$4:$C$1003))</f>
        <v>0</v>
      </c>
      <c r="Y83" s="118">
        <f>SUMPRODUCT(-('Fluxo de Gastos Gerais'!$B$4:$B$1003=Analítico!$B83),-(Analítico!Y$1&gt;='Fluxo de Gastos Gerais'!$D$4:$D$1003),-(Analítico!Y$1&lt;='Fluxo de Gastos Gerais'!$E$4:$E$1003),-('Fluxo de Gastos Gerais'!$C$4:$C$1003))</f>
        <v>0</v>
      </c>
      <c r="Z83" s="118">
        <f>SUMPRODUCT(-('Fluxo de Gastos Gerais'!$B$4:$B$1003=Analítico!$B83),-(Analítico!Z$1&gt;='Fluxo de Gastos Gerais'!$D$4:$D$1003),-(Analítico!Z$1&lt;='Fluxo de Gastos Gerais'!$E$4:$E$1003),-('Fluxo de Gastos Gerais'!$C$4:$C$1003))</f>
        <v>0</v>
      </c>
      <c r="AA83" s="113">
        <f t="shared" si="19"/>
        <v>0</v>
      </c>
      <c r="AB83" s="124">
        <f t="shared" ca="1" si="20"/>
        <v>0</v>
      </c>
      <c r="AL83" s="229"/>
      <c r="AM83" s="229"/>
    </row>
    <row r="84" spans="1:39" s="76" customFormat="1" ht="23.25" customHeight="1">
      <c r="A84" s="374" t="s">
        <v>223</v>
      </c>
      <c r="B84" s="377" t="s">
        <v>133</v>
      </c>
      <c r="C84" s="118">
        <f>SUMPRODUCT(-('Fluxo de Gastos Gerais'!$B$4:$B$1003=Analítico!$B84),-(Analítico!C$1&gt;='Fluxo de Gastos Gerais'!$D$4:$D$1003),-(Analítico!C$1&lt;='Fluxo de Gastos Gerais'!$E$4:$E$1003),-('Fluxo de Gastos Gerais'!$C$4:$C$1003))</f>
        <v>0</v>
      </c>
      <c r="D84" s="118">
        <f>SUMPRODUCT(-('Fluxo de Gastos Gerais'!$B$4:$B$1003=Analítico!$B84),-(Analítico!D$1&gt;='Fluxo de Gastos Gerais'!$D$4:$D$1003),-(Analítico!D$1&lt;='Fluxo de Gastos Gerais'!$E$4:$E$1003),-('Fluxo de Gastos Gerais'!$C$4:$C$1003))</f>
        <v>0</v>
      </c>
      <c r="E84" s="118">
        <f>SUMPRODUCT(-('Fluxo de Gastos Gerais'!$B$4:$B$1003=Analítico!$B84),-(Analítico!E$1&gt;='Fluxo de Gastos Gerais'!$D$4:$D$1003),-(Analítico!E$1&lt;='Fluxo de Gastos Gerais'!$E$4:$E$1003),-('Fluxo de Gastos Gerais'!$C$4:$C$1003))</f>
        <v>0</v>
      </c>
      <c r="F84" s="118">
        <f>SUMPRODUCT(-('Fluxo de Gastos Gerais'!$B$4:$B$1003=Analítico!$B84),-(Analítico!F$1&gt;='Fluxo de Gastos Gerais'!$D$4:$D$1003),-(Analítico!F$1&lt;='Fluxo de Gastos Gerais'!$E$4:$E$1003),-('Fluxo de Gastos Gerais'!$C$4:$C$1003))</f>
        <v>0</v>
      </c>
      <c r="G84" s="118">
        <f>SUMPRODUCT(-('Fluxo de Gastos Gerais'!$B$4:$B$1003=Analítico!$B84),-(Analítico!G$1&gt;='Fluxo de Gastos Gerais'!$D$4:$D$1003),-(Analítico!G$1&lt;='Fluxo de Gastos Gerais'!$E$4:$E$1003),-('Fluxo de Gastos Gerais'!$C$4:$C$1003))</f>
        <v>0</v>
      </c>
      <c r="H84" s="118">
        <f>SUMPRODUCT(-('Fluxo de Gastos Gerais'!$B$4:$B$1003=Analítico!$B84),-(Analítico!H$1&gt;='Fluxo de Gastos Gerais'!$D$4:$D$1003),-(Analítico!H$1&lt;='Fluxo de Gastos Gerais'!$E$4:$E$1003),-('Fluxo de Gastos Gerais'!$C$4:$C$1003))</f>
        <v>0</v>
      </c>
      <c r="I84" s="118">
        <f>SUMPRODUCT(-('Fluxo de Gastos Gerais'!$B$4:$B$1003=Analítico!$B84),-(Analítico!I$1&gt;='Fluxo de Gastos Gerais'!$D$4:$D$1003),-(Analítico!I$1&lt;='Fluxo de Gastos Gerais'!$E$4:$E$1003),-('Fluxo de Gastos Gerais'!$C$4:$C$1003))</f>
        <v>0</v>
      </c>
      <c r="J84" s="118">
        <f>SUMPRODUCT(-('Fluxo de Gastos Gerais'!$B$4:$B$1003=Analítico!$B84),-(Analítico!J$1&gt;='Fluxo de Gastos Gerais'!$D$4:$D$1003),-(Analítico!J$1&lt;='Fluxo de Gastos Gerais'!$E$4:$E$1003),-('Fluxo de Gastos Gerais'!$C$4:$C$1003))</f>
        <v>0</v>
      </c>
      <c r="K84" s="118">
        <f>SUMPRODUCT(-('Fluxo de Gastos Gerais'!$B$4:$B$1003=Analítico!$B84),-(Analítico!K$1&gt;='Fluxo de Gastos Gerais'!$D$4:$D$1003),-(Analítico!K$1&lt;='Fluxo de Gastos Gerais'!$E$4:$E$1003),-('Fluxo de Gastos Gerais'!$C$4:$C$1003))</f>
        <v>0</v>
      </c>
      <c r="L84" s="118">
        <f>SUMPRODUCT(-('Fluxo de Gastos Gerais'!$B$4:$B$1003=Analítico!$B84),-(Analítico!L$1&gt;='Fluxo de Gastos Gerais'!$D$4:$D$1003),-(Analítico!L$1&lt;='Fluxo de Gastos Gerais'!$E$4:$E$1003),-('Fluxo de Gastos Gerais'!$C$4:$C$1003))</f>
        <v>0</v>
      </c>
      <c r="M84" s="118">
        <f>SUMPRODUCT(-('Fluxo de Gastos Gerais'!$B$4:$B$1003=Analítico!$B84),-(Analítico!M$1&gt;='Fluxo de Gastos Gerais'!$D$4:$D$1003),-(Analítico!M$1&lt;='Fluxo de Gastos Gerais'!$E$4:$E$1003),-('Fluxo de Gastos Gerais'!$C$4:$C$1003))</f>
        <v>0</v>
      </c>
      <c r="N84" s="118">
        <f>SUMPRODUCT(-('Fluxo de Gastos Gerais'!$B$4:$B$1003=Analítico!$B84),-(Analítico!N$1&gt;='Fluxo de Gastos Gerais'!$D$4:$D$1003),-(Analítico!N$1&lt;='Fluxo de Gastos Gerais'!$E$4:$E$1003),-('Fluxo de Gastos Gerais'!$C$4:$C$1003))</f>
        <v>0</v>
      </c>
      <c r="O84" s="118">
        <f>SUMPRODUCT(-('Fluxo de Gastos Gerais'!$B$4:$B$1003=Analítico!$B84),-(Analítico!O$1&gt;='Fluxo de Gastos Gerais'!$D$4:$D$1003),-(Analítico!O$1&lt;='Fluxo de Gastos Gerais'!$E$4:$E$1003),-('Fluxo de Gastos Gerais'!$C$4:$C$1003))</f>
        <v>0</v>
      </c>
      <c r="P84" s="118">
        <f>SUMPRODUCT(-('Fluxo de Gastos Gerais'!$B$4:$B$1003=Analítico!$B84),-(Analítico!P$1&gt;='Fluxo de Gastos Gerais'!$D$4:$D$1003),-(Analítico!P$1&lt;='Fluxo de Gastos Gerais'!$E$4:$E$1003),-('Fluxo de Gastos Gerais'!$C$4:$C$1003))</f>
        <v>0</v>
      </c>
      <c r="Q84" s="118">
        <f>SUMPRODUCT(-('Fluxo de Gastos Gerais'!$B$4:$B$1003=Analítico!$B84),-(Analítico!Q$1&gt;='Fluxo de Gastos Gerais'!$D$4:$D$1003),-(Analítico!Q$1&lt;='Fluxo de Gastos Gerais'!$E$4:$E$1003),-('Fluxo de Gastos Gerais'!$C$4:$C$1003))</f>
        <v>0</v>
      </c>
      <c r="R84" s="118">
        <f>SUMPRODUCT(-('Fluxo de Gastos Gerais'!$B$4:$B$1003=Analítico!$B84),-(Analítico!R$1&gt;='Fluxo de Gastos Gerais'!$D$4:$D$1003),-(Analítico!R$1&lt;='Fluxo de Gastos Gerais'!$E$4:$E$1003),-('Fluxo de Gastos Gerais'!$C$4:$C$1003))</f>
        <v>0</v>
      </c>
      <c r="S84" s="118">
        <f>SUMPRODUCT(-('Fluxo de Gastos Gerais'!$B$4:$B$1003=Analítico!$B84),-(Analítico!S$1&gt;='Fluxo de Gastos Gerais'!$D$4:$D$1003),-(Analítico!S$1&lt;='Fluxo de Gastos Gerais'!$E$4:$E$1003),-('Fluxo de Gastos Gerais'!$C$4:$C$1003))</f>
        <v>0</v>
      </c>
      <c r="T84" s="118">
        <f>SUMPRODUCT(-('Fluxo de Gastos Gerais'!$B$4:$B$1003=Analítico!$B84),-(Analítico!T$1&gt;='Fluxo de Gastos Gerais'!$D$4:$D$1003),-(Analítico!T$1&lt;='Fluxo de Gastos Gerais'!$E$4:$E$1003),-('Fluxo de Gastos Gerais'!$C$4:$C$1003))</f>
        <v>0</v>
      </c>
      <c r="U84" s="118">
        <f>SUMPRODUCT(-('Fluxo de Gastos Gerais'!$B$4:$B$1003=Analítico!$B84),-(Analítico!U$1&gt;='Fluxo de Gastos Gerais'!$D$4:$D$1003),-(Analítico!U$1&lt;='Fluxo de Gastos Gerais'!$E$4:$E$1003),-('Fluxo de Gastos Gerais'!$C$4:$C$1003))</f>
        <v>0</v>
      </c>
      <c r="V84" s="118">
        <f>SUMPRODUCT(-('Fluxo de Gastos Gerais'!$B$4:$B$1003=Analítico!$B84),-(Analítico!V$1&gt;='Fluxo de Gastos Gerais'!$D$4:$D$1003),-(Analítico!V$1&lt;='Fluxo de Gastos Gerais'!$E$4:$E$1003),-('Fluxo de Gastos Gerais'!$C$4:$C$1003))</f>
        <v>0</v>
      </c>
      <c r="W84" s="118">
        <f>SUMPRODUCT(-('Fluxo de Gastos Gerais'!$B$4:$B$1003=Analítico!$B84),-(Analítico!W$1&gt;='Fluxo de Gastos Gerais'!$D$4:$D$1003),-(Analítico!W$1&lt;='Fluxo de Gastos Gerais'!$E$4:$E$1003),-('Fluxo de Gastos Gerais'!$C$4:$C$1003))</f>
        <v>0</v>
      </c>
      <c r="X84" s="118">
        <f>SUMPRODUCT(-('Fluxo de Gastos Gerais'!$B$4:$B$1003=Analítico!$B84),-(Analítico!X$1&gt;='Fluxo de Gastos Gerais'!$D$4:$D$1003),-(Analítico!X$1&lt;='Fluxo de Gastos Gerais'!$E$4:$E$1003),-('Fluxo de Gastos Gerais'!$C$4:$C$1003))</f>
        <v>0</v>
      </c>
      <c r="Y84" s="118">
        <f>SUMPRODUCT(-('Fluxo de Gastos Gerais'!$B$4:$B$1003=Analítico!$B84),-(Analítico!Y$1&gt;='Fluxo de Gastos Gerais'!$D$4:$D$1003),-(Analítico!Y$1&lt;='Fluxo de Gastos Gerais'!$E$4:$E$1003),-('Fluxo de Gastos Gerais'!$C$4:$C$1003))</f>
        <v>0</v>
      </c>
      <c r="Z84" s="118">
        <f>SUMPRODUCT(-('Fluxo de Gastos Gerais'!$B$4:$B$1003=Analítico!$B84),-(Analítico!Z$1&gt;='Fluxo de Gastos Gerais'!$D$4:$D$1003),-(Analítico!Z$1&lt;='Fluxo de Gastos Gerais'!$E$4:$E$1003),-('Fluxo de Gastos Gerais'!$C$4:$C$1003))</f>
        <v>0</v>
      </c>
      <c r="AA84" s="113">
        <f t="shared" si="19"/>
        <v>0</v>
      </c>
      <c r="AB84" s="124">
        <f t="shared" ca="1" si="20"/>
        <v>0</v>
      </c>
      <c r="AL84" s="229"/>
      <c r="AM84" s="229"/>
    </row>
    <row r="85" spans="1:39" s="76" customFormat="1" ht="23.25" customHeight="1">
      <c r="A85" s="374" t="s">
        <v>224</v>
      </c>
      <c r="B85" s="377" t="s">
        <v>134</v>
      </c>
      <c r="C85" s="118">
        <f>SUMPRODUCT(-('Fluxo de Gastos Gerais'!$B$4:$B$1003=Analítico!$B85),-(Analítico!C$1&gt;='Fluxo de Gastos Gerais'!$D$4:$D$1003),-(Analítico!C$1&lt;='Fluxo de Gastos Gerais'!$E$4:$E$1003),-('Fluxo de Gastos Gerais'!$C$4:$C$1003))</f>
        <v>0</v>
      </c>
      <c r="D85" s="118">
        <f>SUMPRODUCT(-('Fluxo de Gastos Gerais'!$B$4:$B$1003=Analítico!$B85),-(Analítico!D$1&gt;='Fluxo de Gastos Gerais'!$D$4:$D$1003),-(Analítico!D$1&lt;='Fluxo de Gastos Gerais'!$E$4:$E$1003),-('Fluxo de Gastos Gerais'!$C$4:$C$1003))</f>
        <v>0</v>
      </c>
      <c r="E85" s="118">
        <f>SUMPRODUCT(-('Fluxo de Gastos Gerais'!$B$4:$B$1003=Analítico!$B85),-(Analítico!E$1&gt;='Fluxo de Gastos Gerais'!$D$4:$D$1003),-(Analítico!E$1&lt;='Fluxo de Gastos Gerais'!$E$4:$E$1003),-('Fluxo de Gastos Gerais'!$C$4:$C$1003))</f>
        <v>0</v>
      </c>
      <c r="F85" s="118">
        <f>SUMPRODUCT(-('Fluxo de Gastos Gerais'!$B$4:$B$1003=Analítico!$B85),-(Analítico!F$1&gt;='Fluxo de Gastos Gerais'!$D$4:$D$1003),-(Analítico!F$1&lt;='Fluxo de Gastos Gerais'!$E$4:$E$1003),-('Fluxo de Gastos Gerais'!$C$4:$C$1003))</f>
        <v>0</v>
      </c>
      <c r="G85" s="118">
        <f>SUMPRODUCT(-('Fluxo de Gastos Gerais'!$B$4:$B$1003=Analítico!$B85),-(Analítico!G$1&gt;='Fluxo de Gastos Gerais'!$D$4:$D$1003),-(Analítico!G$1&lt;='Fluxo de Gastos Gerais'!$E$4:$E$1003),-('Fluxo de Gastos Gerais'!$C$4:$C$1003))</f>
        <v>0</v>
      </c>
      <c r="H85" s="118">
        <f>SUMPRODUCT(-('Fluxo de Gastos Gerais'!$B$4:$B$1003=Analítico!$B85),-(Analítico!H$1&gt;='Fluxo de Gastos Gerais'!$D$4:$D$1003),-(Analítico!H$1&lt;='Fluxo de Gastos Gerais'!$E$4:$E$1003),-('Fluxo de Gastos Gerais'!$C$4:$C$1003))</f>
        <v>0</v>
      </c>
      <c r="I85" s="118">
        <f>SUMPRODUCT(-('Fluxo de Gastos Gerais'!$B$4:$B$1003=Analítico!$B85),-(Analítico!I$1&gt;='Fluxo de Gastos Gerais'!$D$4:$D$1003),-(Analítico!I$1&lt;='Fluxo de Gastos Gerais'!$E$4:$E$1003),-('Fluxo de Gastos Gerais'!$C$4:$C$1003))</f>
        <v>0</v>
      </c>
      <c r="J85" s="118">
        <f>SUMPRODUCT(-('Fluxo de Gastos Gerais'!$B$4:$B$1003=Analítico!$B85),-(Analítico!J$1&gt;='Fluxo de Gastos Gerais'!$D$4:$D$1003),-(Analítico!J$1&lt;='Fluxo de Gastos Gerais'!$E$4:$E$1003),-('Fluxo de Gastos Gerais'!$C$4:$C$1003))</f>
        <v>0</v>
      </c>
      <c r="K85" s="118">
        <f>SUMPRODUCT(-('Fluxo de Gastos Gerais'!$B$4:$B$1003=Analítico!$B85),-(Analítico!K$1&gt;='Fluxo de Gastos Gerais'!$D$4:$D$1003),-(Analítico!K$1&lt;='Fluxo de Gastos Gerais'!$E$4:$E$1003),-('Fluxo de Gastos Gerais'!$C$4:$C$1003))</f>
        <v>0</v>
      </c>
      <c r="L85" s="118">
        <f>SUMPRODUCT(-('Fluxo de Gastos Gerais'!$B$4:$B$1003=Analítico!$B85),-(Analítico!L$1&gt;='Fluxo de Gastos Gerais'!$D$4:$D$1003),-(Analítico!L$1&lt;='Fluxo de Gastos Gerais'!$E$4:$E$1003),-('Fluxo de Gastos Gerais'!$C$4:$C$1003))</f>
        <v>0</v>
      </c>
      <c r="M85" s="118">
        <f>SUMPRODUCT(-('Fluxo de Gastos Gerais'!$B$4:$B$1003=Analítico!$B85),-(Analítico!M$1&gt;='Fluxo de Gastos Gerais'!$D$4:$D$1003),-(Analítico!M$1&lt;='Fluxo de Gastos Gerais'!$E$4:$E$1003),-('Fluxo de Gastos Gerais'!$C$4:$C$1003))</f>
        <v>0</v>
      </c>
      <c r="N85" s="118">
        <f>SUMPRODUCT(-('Fluxo de Gastos Gerais'!$B$4:$B$1003=Analítico!$B85),-(Analítico!N$1&gt;='Fluxo de Gastos Gerais'!$D$4:$D$1003),-(Analítico!N$1&lt;='Fluxo de Gastos Gerais'!$E$4:$E$1003),-('Fluxo de Gastos Gerais'!$C$4:$C$1003))</f>
        <v>0</v>
      </c>
      <c r="O85" s="118">
        <f>SUMPRODUCT(-('Fluxo de Gastos Gerais'!$B$4:$B$1003=Analítico!$B85),-(Analítico!O$1&gt;='Fluxo de Gastos Gerais'!$D$4:$D$1003),-(Analítico!O$1&lt;='Fluxo de Gastos Gerais'!$E$4:$E$1003),-('Fluxo de Gastos Gerais'!$C$4:$C$1003))</f>
        <v>0</v>
      </c>
      <c r="P85" s="118">
        <f>SUMPRODUCT(-('Fluxo de Gastos Gerais'!$B$4:$B$1003=Analítico!$B85),-(Analítico!P$1&gt;='Fluxo de Gastos Gerais'!$D$4:$D$1003),-(Analítico!P$1&lt;='Fluxo de Gastos Gerais'!$E$4:$E$1003),-('Fluxo de Gastos Gerais'!$C$4:$C$1003))</f>
        <v>0</v>
      </c>
      <c r="Q85" s="118">
        <f>SUMPRODUCT(-('Fluxo de Gastos Gerais'!$B$4:$B$1003=Analítico!$B85),-(Analítico!Q$1&gt;='Fluxo de Gastos Gerais'!$D$4:$D$1003),-(Analítico!Q$1&lt;='Fluxo de Gastos Gerais'!$E$4:$E$1003),-('Fluxo de Gastos Gerais'!$C$4:$C$1003))</f>
        <v>0</v>
      </c>
      <c r="R85" s="118">
        <f>SUMPRODUCT(-('Fluxo de Gastos Gerais'!$B$4:$B$1003=Analítico!$B85),-(Analítico!R$1&gt;='Fluxo de Gastos Gerais'!$D$4:$D$1003),-(Analítico!R$1&lt;='Fluxo de Gastos Gerais'!$E$4:$E$1003),-('Fluxo de Gastos Gerais'!$C$4:$C$1003))</f>
        <v>0</v>
      </c>
      <c r="S85" s="118">
        <f>SUMPRODUCT(-('Fluxo de Gastos Gerais'!$B$4:$B$1003=Analítico!$B85),-(Analítico!S$1&gt;='Fluxo de Gastos Gerais'!$D$4:$D$1003),-(Analítico!S$1&lt;='Fluxo de Gastos Gerais'!$E$4:$E$1003),-('Fluxo de Gastos Gerais'!$C$4:$C$1003))</f>
        <v>0</v>
      </c>
      <c r="T85" s="118">
        <f>SUMPRODUCT(-('Fluxo de Gastos Gerais'!$B$4:$B$1003=Analítico!$B85),-(Analítico!T$1&gt;='Fluxo de Gastos Gerais'!$D$4:$D$1003),-(Analítico!T$1&lt;='Fluxo de Gastos Gerais'!$E$4:$E$1003),-('Fluxo de Gastos Gerais'!$C$4:$C$1003))</f>
        <v>0</v>
      </c>
      <c r="U85" s="118">
        <f>SUMPRODUCT(-('Fluxo de Gastos Gerais'!$B$4:$B$1003=Analítico!$B85),-(Analítico!U$1&gt;='Fluxo de Gastos Gerais'!$D$4:$D$1003),-(Analítico!U$1&lt;='Fluxo de Gastos Gerais'!$E$4:$E$1003),-('Fluxo de Gastos Gerais'!$C$4:$C$1003))</f>
        <v>0</v>
      </c>
      <c r="V85" s="118">
        <f>SUMPRODUCT(-('Fluxo de Gastos Gerais'!$B$4:$B$1003=Analítico!$B85),-(Analítico!V$1&gt;='Fluxo de Gastos Gerais'!$D$4:$D$1003),-(Analítico!V$1&lt;='Fluxo de Gastos Gerais'!$E$4:$E$1003),-('Fluxo de Gastos Gerais'!$C$4:$C$1003))</f>
        <v>0</v>
      </c>
      <c r="W85" s="118">
        <f>SUMPRODUCT(-('Fluxo de Gastos Gerais'!$B$4:$B$1003=Analítico!$B85),-(Analítico!W$1&gt;='Fluxo de Gastos Gerais'!$D$4:$D$1003),-(Analítico!W$1&lt;='Fluxo de Gastos Gerais'!$E$4:$E$1003),-('Fluxo de Gastos Gerais'!$C$4:$C$1003))</f>
        <v>0</v>
      </c>
      <c r="X85" s="118">
        <f>SUMPRODUCT(-('Fluxo de Gastos Gerais'!$B$4:$B$1003=Analítico!$B85),-(Analítico!X$1&gt;='Fluxo de Gastos Gerais'!$D$4:$D$1003),-(Analítico!X$1&lt;='Fluxo de Gastos Gerais'!$E$4:$E$1003),-('Fluxo de Gastos Gerais'!$C$4:$C$1003))</f>
        <v>0</v>
      </c>
      <c r="Y85" s="118">
        <f>SUMPRODUCT(-('Fluxo de Gastos Gerais'!$B$4:$B$1003=Analítico!$B85),-(Analítico!Y$1&gt;='Fluxo de Gastos Gerais'!$D$4:$D$1003),-(Analítico!Y$1&lt;='Fluxo de Gastos Gerais'!$E$4:$E$1003),-('Fluxo de Gastos Gerais'!$C$4:$C$1003))</f>
        <v>0</v>
      </c>
      <c r="Z85" s="118">
        <f>SUMPRODUCT(-('Fluxo de Gastos Gerais'!$B$4:$B$1003=Analítico!$B85),-(Analítico!Z$1&gt;='Fluxo de Gastos Gerais'!$D$4:$D$1003),-(Analítico!Z$1&lt;='Fluxo de Gastos Gerais'!$E$4:$E$1003),-('Fluxo de Gastos Gerais'!$C$4:$C$1003))</f>
        <v>0</v>
      </c>
      <c r="AA85" s="113">
        <f t="shared" si="19"/>
        <v>0</v>
      </c>
      <c r="AB85" s="124">
        <f t="shared" ca="1" si="20"/>
        <v>0</v>
      </c>
      <c r="AL85" s="229"/>
      <c r="AM85" s="229"/>
    </row>
    <row r="86" spans="1:39" s="76" customFormat="1" ht="23.25" customHeight="1">
      <c r="A86" s="374" t="s">
        <v>225</v>
      </c>
      <c r="B86" s="377" t="s">
        <v>75</v>
      </c>
      <c r="C86" s="118">
        <f>SUMPRODUCT(-('Fluxo de Gastos Gerais'!$B$4:$B$1003=Analítico!$B86),-(Analítico!C$1&gt;='Fluxo de Gastos Gerais'!$D$4:$D$1003),-(Analítico!C$1&lt;='Fluxo de Gastos Gerais'!$E$4:$E$1003),-('Fluxo de Gastos Gerais'!$C$4:$C$1003))</f>
        <v>0</v>
      </c>
      <c r="D86" s="118">
        <f>SUMPRODUCT(-('Fluxo de Gastos Gerais'!$B$4:$B$1003=Analítico!$B86),-(Analítico!D$1&gt;='Fluxo de Gastos Gerais'!$D$4:$D$1003),-(Analítico!D$1&lt;='Fluxo de Gastos Gerais'!$E$4:$E$1003),-('Fluxo de Gastos Gerais'!$C$4:$C$1003))</f>
        <v>0</v>
      </c>
      <c r="E86" s="118">
        <f>SUMPRODUCT(-('Fluxo de Gastos Gerais'!$B$4:$B$1003=Analítico!$B86),-(Analítico!E$1&gt;='Fluxo de Gastos Gerais'!$D$4:$D$1003),-(Analítico!E$1&lt;='Fluxo de Gastos Gerais'!$E$4:$E$1003),-('Fluxo de Gastos Gerais'!$C$4:$C$1003))</f>
        <v>0</v>
      </c>
      <c r="F86" s="118">
        <f>SUMPRODUCT(-('Fluxo de Gastos Gerais'!$B$4:$B$1003=Analítico!$B86),-(Analítico!F$1&gt;='Fluxo de Gastos Gerais'!$D$4:$D$1003),-(Analítico!F$1&lt;='Fluxo de Gastos Gerais'!$E$4:$E$1003),-('Fluxo de Gastos Gerais'!$C$4:$C$1003))</f>
        <v>0</v>
      </c>
      <c r="G86" s="118">
        <f>SUMPRODUCT(-('Fluxo de Gastos Gerais'!$B$4:$B$1003=Analítico!$B86),-(Analítico!G$1&gt;='Fluxo de Gastos Gerais'!$D$4:$D$1003),-(Analítico!G$1&lt;='Fluxo de Gastos Gerais'!$E$4:$E$1003),-('Fluxo de Gastos Gerais'!$C$4:$C$1003))</f>
        <v>0</v>
      </c>
      <c r="H86" s="118">
        <f>SUMPRODUCT(-('Fluxo de Gastos Gerais'!$B$4:$B$1003=Analítico!$B86),-(Analítico!H$1&gt;='Fluxo de Gastos Gerais'!$D$4:$D$1003),-(Analítico!H$1&lt;='Fluxo de Gastos Gerais'!$E$4:$E$1003),-('Fluxo de Gastos Gerais'!$C$4:$C$1003))</f>
        <v>0</v>
      </c>
      <c r="I86" s="118">
        <f>SUMPRODUCT(-('Fluxo de Gastos Gerais'!$B$4:$B$1003=Analítico!$B86),-(Analítico!I$1&gt;='Fluxo de Gastos Gerais'!$D$4:$D$1003),-(Analítico!I$1&lt;='Fluxo de Gastos Gerais'!$E$4:$E$1003),-('Fluxo de Gastos Gerais'!$C$4:$C$1003))</f>
        <v>0</v>
      </c>
      <c r="J86" s="118">
        <f>SUMPRODUCT(-('Fluxo de Gastos Gerais'!$B$4:$B$1003=Analítico!$B86),-(Analítico!J$1&gt;='Fluxo de Gastos Gerais'!$D$4:$D$1003),-(Analítico!J$1&lt;='Fluxo de Gastos Gerais'!$E$4:$E$1003),-('Fluxo de Gastos Gerais'!$C$4:$C$1003))</f>
        <v>0</v>
      </c>
      <c r="K86" s="118">
        <f>SUMPRODUCT(-('Fluxo de Gastos Gerais'!$B$4:$B$1003=Analítico!$B86),-(Analítico!K$1&gt;='Fluxo de Gastos Gerais'!$D$4:$D$1003),-(Analítico!K$1&lt;='Fluxo de Gastos Gerais'!$E$4:$E$1003),-('Fluxo de Gastos Gerais'!$C$4:$C$1003))</f>
        <v>0</v>
      </c>
      <c r="L86" s="118">
        <f>SUMPRODUCT(-('Fluxo de Gastos Gerais'!$B$4:$B$1003=Analítico!$B86),-(Analítico!L$1&gt;='Fluxo de Gastos Gerais'!$D$4:$D$1003),-(Analítico!L$1&lt;='Fluxo de Gastos Gerais'!$E$4:$E$1003),-('Fluxo de Gastos Gerais'!$C$4:$C$1003))</f>
        <v>0</v>
      </c>
      <c r="M86" s="118">
        <f>SUMPRODUCT(-('Fluxo de Gastos Gerais'!$B$4:$B$1003=Analítico!$B86),-(Analítico!M$1&gt;='Fluxo de Gastos Gerais'!$D$4:$D$1003),-(Analítico!M$1&lt;='Fluxo de Gastos Gerais'!$E$4:$E$1003),-('Fluxo de Gastos Gerais'!$C$4:$C$1003))</f>
        <v>0</v>
      </c>
      <c r="N86" s="118">
        <f>SUMPRODUCT(-('Fluxo de Gastos Gerais'!$B$4:$B$1003=Analítico!$B86),-(Analítico!N$1&gt;='Fluxo de Gastos Gerais'!$D$4:$D$1003),-(Analítico!N$1&lt;='Fluxo de Gastos Gerais'!$E$4:$E$1003),-('Fluxo de Gastos Gerais'!$C$4:$C$1003))</f>
        <v>0</v>
      </c>
      <c r="O86" s="118">
        <f>SUMPRODUCT(-('Fluxo de Gastos Gerais'!$B$4:$B$1003=Analítico!$B86),-(Analítico!O$1&gt;='Fluxo de Gastos Gerais'!$D$4:$D$1003),-(Analítico!O$1&lt;='Fluxo de Gastos Gerais'!$E$4:$E$1003),-('Fluxo de Gastos Gerais'!$C$4:$C$1003))</f>
        <v>0</v>
      </c>
      <c r="P86" s="118">
        <f>SUMPRODUCT(-('Fluxo de Gastos Gerais'!$B$4:$B$1003=Analítico!$B86),-(Analítico!P$1&gt;='Fluxo de Gastos Gerais'!$D$4:$D$1003),-(Analítico!P$1&lt;='Fluxo de Gastos Gerais'!$E$4:$E$1003),-('Fluxo de Gastos Gerais'!$C$4:$C$1003))</f>
        <v>0</v>
      </c>
      <c r="Q86" s="118">
        <f>SUMPRODUCT(-('Fluxo de Gastos Gerais'!$B$4:$B$1003=Analítico!$B86),-(Analítico!Q$1&gt;='Fluxo de Gastos Gerais'!$D$4:$D$1003),-(Analítico!Q$1&lt;='Fluxo de Gastos Gerais'!$E$4:$E$1003),-('Fluxo de Gastos Gerais'!$C$4:$C$1003))</f>
        <v>0</v>
      </c>
      <c r="R86" s="118">
        <f>SUMPRODUCT(-('Fluxo de Gastos Gerais'!$B$4:$B$1003=Analítico!$B86),-(Analítico!R$1&gt;='Fluxo de Gastos Gerais'!$D$4:$D$1003),-(Analítico!R$1&lt;='Fluxo de Gastos Gerais'!$E$4:$E$1003),-('Fluxo de Gastos Gerais'!$C$4:$C$1003))</f>
        <v>0</v>
      </c>
      <c r="S86" s="118">
        <f>SUMPRODUCT(-('Fluxo de Gastos Gerais'!$B$4:$B$1003=Analítico!$B86),-(Analítico!S$1&gt;='Fluxo de Gastos Gerais'!$D$4:$D$1003),-(Analítico!S$1&lt;='Fluxo de Gastos Gerais'!$E$4:$E$1003),-('Fluxo de Gastos Gerais'!$C$4:$C$1003))</f>
        <v>0</v>
      </c>
      <c r="T86" s="118">
        <f>SUMPRODUCT(-('Fluxo de Gastos Gerais'!$B$4:$B$1003=Analítico!$B86),-(Analítico!T$1&gt;='Fluxo de Gastos Gerais'!$D$4:$D$1003),-(Analítico!T$1&lt;='Fluxo de Gastos Gerais'!$E$4:$E$1003),-('Fluxo de Gastos Gerais'!$C$4:$C$1003))</f>
        <v>0</v>
      </c>
      <c r="U86" s="118">
        <f>SUMPRODUCT(-('Fluxo de Gastos Gerais'!$B$4:$B$1003=Analítico!$B86),-(Analítico!U$1&gt;='Fluxo de Gastos Gerais'!$D$4:$D$1003),-(Analítico!U$1&lt;='Fluxo de Gastos Gerais'!$E$4:$E$1003),-('Fluxo de Gastos Gerais'!$C$4:$C$1003))</f>
        <v>0</v>
      </c>
      <c r="V86" s="118">
        <f>SUMPRODUCT(-('Fluxo de Gastos Gerais'!$B$4:$B$1003=Analítico!$B86),-(Analítico!V$1&gt;='Fluxo de Gastos Gerais'!$D$4:$D$1003),-(Analítico!V$1&lt;='Fluxo de Gastos Gerais'!$E$4:$E$1003),-('Fluxo de Gastos Gerais'!$C$4:$C$1003))</f>
        <v>0</v>
      </c>
      <c r="W86" s="118">
        <f>SUMPRODUCT(-('Fluxo de Gastos Gerais'!$B$4:$B$1003=Analítico!$B86),-(Analítico!W$1&gt;='Fluxo de Gastos Gerais'!$D$4:$D$1003),-(Analítico!W$1&lt;='Fluxo de Gastos Gerais'!$E$4:$E$1003),-('Fluxo de Gastos Gerais'!$C$4:$C$1003))</f>
        <v>0</v>
      </c>
      <c r="X86" s="118">
        <f>SUMPRODUCT(-('Fluxo de Gastos Gerais'!$B$4:$B$1003=Analítico!$B86),-(Analítico!X$1&gt;='Fluxo de Gastos Gerais'!$D$4:$D$1003),-(Analítico!X$1&lt;='Fluxo de Gastos Gerais'!$E$4:$E$1003),-('Fluxo de Gastos Gerais'!$C$4:$C$1003))</f>
        <v>0</v>
      </c>
      <c r="Y86" s="118">
        <f>SUMPRODUCT(-('Fluxo de Gastos Gerais'!$B$4:$B$1003=Analítico!$B86),-(Analítico!Y$1&gt;='Fluxo de Gastos Gerais'!$D$4:$D$1003),-(Analítico!Y$1&lt;='Fluxo de Gastos Gerais'!$E$4:$E$1003),-('Fluxo de Gastos Gerais'!$C$4:$C$1003))</f>
        <v>0</v>
      </c>
      <c r="Z86" s="118">
        <f>SUMPRODUCT(-('Fluxo de Gastos Gerais'!$B$4:$B$1003=Analítico!$B86),-(Analítico!Z$1&gt;='Fluxo de Gastos Gerais'!$D$4:$D$1003),-(Analítico!Z$1&lt;='Fluxo de Gastos Gerais'!$E$4:$E$1003),-('Fluxo de Gastos Gerais'!$C$4:$C$1003))</f>
        <v>0</v>
      </c>
      <c r="AA86" s="113">
        <f t="shared" si="19"/>
        <v>0</v>
      </c>
      <c r="AB86" s="124">
        <f t="shared" ca="1" si="20"/>
        <v>0</v>
      </c>
      <c r="AL86" s="229"/>
      <c r="AM86" s="229"/>
    </row>
    <row r="87" spans="1:39" s="76" customFormat="1" ht="23.25" customHeight="1">
      <c r="A87" s="374" t="s">
        <v>226</v>
      </c>
      <c r="B87" s="377" t="s">
        <v>68</v>
      </c>
      <c r="C87" s="118">
        <f>SUMPRODUCT(-('Fluxo de Gastos Gerais'!$B$4:$B$1003=Analítico!$B87),-(Analítico!C$1&gt;='Fluxo de Gastos Gerais'!$D$4:$D$1003),-(Analítico!C$1&lt;='Fluxo de Gastos Gerais'!$E$4:$E$1003),-('Fluxo de Gastos Gerais'!$C$4:$C$1003))</f>
        <v>0</v>
      </c>
      <c r="D87" s="118">
        <f>SUMPRODUCT(-('Fluxo de Gastos Gerais'!$B$4:$B$1003=Analítico!$B87),-(Analítico!D$1&gt;='Fluxo de Gastos Gerais'!$D$4:$D$1003),-(Analítico!D$1&lt;='Fluxo de Gastos Gerais'!$E$4:$E$1003),-('Fluxo de Gastos Gerais'!$C$4:$C$1003))</f>
        <v>0</v>
      </c>
      <c r="E87" s="118">
        <f>SUMPRODUCT(-('Fluxo de Gastos Gerais'!$B$4:$B$1003=Analítico!$B87),-(Analítico!E$1&gt;='Fluxo de Gastos Gerais'!$D$4:$D$1003),-(Analítico!E$1&lt;='Fluxo de Gastos Gerais'!$E$4:$E$1003),-('Fluxo de Gastos Gerais'!$C$4:$C$1003))</f>
        <v>0</v>
      </c>
      <c r="F87" s="118">
        <f>SUMPRODUCT(-('Fluxo de Gastos Gerais'!$B$4:$B$1003=Analítico!$B87),-(Analítico!F$1&gt;='Fluxo de Gastos Gerais'!$D$4:$D$1003),-(Analítico!F$1&lt;='Fluxo de Gastos Gerais'!$E$4:$E$1003),-('Fluxo de Gastos Gerais'!$C$4:$C$1003))</f>
        <v>0</v>
      </c>
      <c r="G87" s="118">
        <f>SUMPRODUCT(-('Fluxo de Gastos Gerais'!$B$4:$B$1003=Analítico!$B87),-(Analítico!G$1&gt;='Fluxo de Gastos Gerais'!$D$4:$D$1003),-(Analítico!G$1&lt;='Fluxo de Gastos Gerais'!$E$4:$E$1003),-('Fluxo de Gastos Gerais'!$C$4:$C$1003))</f>
        <v>0</v>
      </c>
      <c r="H87" s="118">
        <f>SUMPRODUCT(-('Fluxo de Gastos Gerais'!$B$4:$B$1003=Analítico!$B87),-(Analítico!H$1&gt;='Fluxo de Gastos Gerais'!$D$4:$D$1003),-(Analítico!H$1&lt;='Fluxo de Gastos Gerais'!$E$4:$E$1003),-('Fluxo de Gastos Gerais'!$C$4:$C$1003))</f>
        <v>0</v>
      </c>
      <c r="I87" s="118">
        <f>SUMPRODUCT(-('Fluxo de Gastos Gerais'!$B$4:$B$1003=Analítico!$B87),-(Analítico!I$1&gt;='Fluxo de Gastos Gerais'!$D$4:$D$1003),-(Analítico!I$1&lt;='Fluxo de Gastos Gerais'!$E$4:$E$1003),-('Fluxo de Gastos Gerais'!$C$4:$C$1003))</f>
        <v>0</v>
      </c>
      <c r="J87" s="118">
        <f>SUMPRODUCT(-('Fluxo de Gastos Gerais'!$B$4:$B$1003=Analítico!$B87),-(Analítico!J$1&gt;='Fluxo de Gastos Gerais'!$D$4:$D$1003),-(Analítico!J$1&lt;='Fluxo de Gastos Gerais'!$E$4:$E$1003),-('Fluxo de Gastos Gerais'!$C$4:$C$1003))</f>
        <v>0</v>
      </c>
      <c r="K87" s="118">
        <f>SUMPRODUCT(-('Fluxo de Gastos Gerais'!$B$4:$B$1003=Analítico!$B87),-(Analítico!K$1&gt;='Fluxo de Gastos Gerais'!$D$4:$D$1003),-(Analítico!K$1&lt;='Fluxo de Gastos Gerais'!$E$4:$E$1003),-('Fluxo de Gastos Gerais'!$C$4:$C$1003))</f>
        <v>0</v>
      </c>
      <c r="L87" s="118">
        <f>SUMPRODUCT(-('Fluxo de Gastos Gerais'!$B$4:$B$1003=Analítico!$B87),-(Analítico!L$1&gt;='Fluxo de Gastos Gerais'!$D$4:$D$1003),-(Analítico!L$1&lt;='Fluxo de Gastos Gerais'!$E$4:$E$1003),-('Fluxo de Gastos Gerais'!$C$4:$C$1003))</f>
        <v>0</v>
      </c>
      <c r="M87" s="118">
        <f>SUMPRODUCT(-('Fluxo de Gastos Gerais'!$B$4:$B$1003=Analítico!$B87),-(Analítico!M$1&gt;='Fluxo de Gastos Gerais'!$D$4:$D$1003),-(Analítico!M$1&lt;='Fluxo de Gastos Gerais'!$E$4:$E$1003),-('Fluxo de Gastos Gerais'!$C$4:$C$1003))</f>
        <v>0</v>
      </c>
      <c r="N87" s="118">
        <f>SUMPRODUCT(-('Fluxo de Gastos Gerais'!$B$4:$B$1003=Analítico!$B87),-(Analítico!N$1&gt;='Fluxo de Gastos Gerais'!$D$4:$D$1003),-(Analítico!N$1&lt;='Fluxo de Gastos Gerais'!$E$4:$E$1003),-('Fluxo de Gastos Gerais'!$C$4:$C$1003))</f>
        <v>0</v>
      </c>
      <c r="O87" s="118">
        <f>SUMPRODUCT(-('Fluxo de Gastos Gerais'!$B$4:$B$1003=Analítico!$B87),-(Analítico!O$1&gt;='Fluxo de Gastos Gerais'!$D$4:$D$1003),-(Analítico!O$1&lt;='Fluxo de Gastos Gerais'!$E$4:$E$1003),-('Fluxo de Gastos Gerais'!$C$4:$C$1003))</f>
        <v>0</v>
      </c>
      <c r="P87" s="118">
        <f>SUMPRODUCT(-('Fluxo de Gastos Gerais'!$B$4:$B$1003=Analítico!$B87),-(Analítico!P$1&gt;='Fluxo de Gastos Gerais'!$D$4:$D$1003),-(Analítico!P$1&lt;='Fluxo de Gastos Gerais'!$E$4:$E$1003),-('Fluxo de Gastos Gerais'!$C$4:$C$1003))</f>
        <v>0</v>
      </c>
      <c r="Q87" s="118">
        <f>SUMPRODUCT(-('Fluxo de Gastos Gerais'!$B$4:$B$1003=Analítico!$B87),-(Analítico!Q$1&gt;='Fluxo de Gastos Gerais'!$D$4:$D$1003),-(Analítico!Q$1&lt;='Fluxo de Gastos Gerais'!$E$4:$E$1003),-('Fluxo de Gastos Gerais'!$C$4:$C$1003))</f>
        <v>0</v>
      </c>
      <c r="R87" s="118">
        <f>SUMPRODUCT(-('Fluxo de Gastos Gerais'!$B$4:$B$1003=Analítico!$B87),-(Analítico!R$1&gt;='Fluxo de Gastos Gerais'!$D$4:$D$1003),-(Analítico!R$1&lt;='Fluxo de Gastos Gerais'!$E$4:$E$1003),-('Fluxo de Gastos Gerais'!$C$4:$C$1003))</f>
        <v>0</v>
      </c>
      <c r="S87" s="118">
        <f>SUMPRODUCT(-('Fluxo de Gastos Gerais'!$B$4:$B$1003=Analítico!$B87),-(Analítico!S$1&gt;='Fluxo de Gastos Gerais'!$D$4:$D$1003),-(Analítico!S$1&lt;='Fluxo de Gastos Gerais'!$E$4:$E$1003),-('Fluxo de Gastos Gerais'!$C$4:$C$1003))</f>
        <v>0</v>
      </c>
      <c r="T87" s="118">
        <f>SUMPRODUCT(-('Fluxo de Gastos Gerais'!$B$4:$B$1003=Analítico!$B87),-(Analítico!T$1&gt;='Fluxo de Gastos Gerais'!$D$4:$D$1003),-(Analítico!T$1&lt;='Fluxo de Gastos Gerais'!$E$4:$E$1003),-('Fluxo de Gastos Gerais'!$C$4:$C$1003))</f>
        <v>0</v>
      </c>
      <c r="U87" s="118">
        <f>SUMPRODUCT(-('Fluxo de Gastos Gerais'!$B$4:$B$1003=Analítico!$B87),-(Analítico!U$1&gt;='Fluxo de Gastos Gerais'!$D$4:$D$1003),-(Analítico!U$1&lt;='Fluxo de Gastos Gerais'!$E$4:$E$1003),-('Fluxo de Gastos Gerais'!$C$4:$C$1003))</f>
        <v>0</v>
      </c>
      <c r="V87" s="118">
        <f>SUMPRODUCT(-('Fluxo de Gastos Gerais'!$B$4:$B$1003=Analítico!$B87),-(Analítico!V$1&gt;='Fluxo de Gastos Gerais'!$D$4:$D$1003),-(Analítico!V$1&lt;='Fluxo de Gastos Gerais'!$E$4:$E$1003),-('Fluxo de Gastos Gerais'!$C$4:$C$1003))</f>
        <v>0</v>
      </c>
      <c r="W87" s="118">
        <f>SUMPRODUCT(-('Fluxo de Gastos Gerais'!$B$4:$B$1003=Analítico!$B87),-(Analítico!W$1&gt;='Fluxo de Gastos Gerais'!$D$4:$D$1003),-(Analítico!W$1&lt;='Fluxo de Gastos Gerais'!$E$4:$E$1003),-('Fluxo de Gastos Gerais'!$C$4:$C$1003))</f>
        <v>0</v>
      </c>
      <c r="X87" s="118">
        <f>SUMPRODUCT(-('Fluxo de Gastos Gerais'!$B$4:$B$1003=Analítico!$B87),-(Analítico!X$1&gt;='Fluxo de Gastos Gerais'!$D$4:$D$1003),-(Analítico!X$1&lt;='Fluxo de Gastos Gerais'!$E$4:$E$1003),-('Fluxo de Gastos Gerais'!$C$4:$C$1003))</f>
        <v>0</v>
      </c>
      <c r="Y87" s="118">
        <f>SUMPRODUCT(-('Fluxo de Gastos Gerais'!$B$4:$B$1003=Analítico!$B87),-(Analítico!Y$1&gt;='Fluxo de Gastos Gerais'!$D$4:$D$1003),-(Analítico!Y$1&lt;='Fluxo de Gastos Gerais'!$E$4:$E$1003),-('Fluxo de Gastos Gerais'!$C$4:$C$1003))</f>
        <v>0</v>
      </c>
      <c r="Z87" s="118">
        <f>SUMPRODUCT(-('Fluxo de Gastos Gerais'!$B$4:$B$1003=Analítico!$B87),-(Analítico!Z$1&gt;='Fluxo de Gastos Gerais'!$D$4:$D$1003),-(Analítico!Z$1&lt;='Fluxo de Gastos Gerais'!$E$4:$E$1003),-('Fluxo de Gastos Gerais'!$C$4:$C$1003))</f>
        <v>0</v>
      </c>
      <c r="AA87" s="113">
        <f t="shared" si="19"/>
        <v>0</v>
      </c>
      <c r="AB87" s="124">
        <f t="shared" ca="1" si="20"/>
        <v>0</v>
      </c>
      <c r="AL87" s="229"/>
      <c r="AM87" s="229"/>
    </row>
    <row r="88" spans="1:39" s="76" customFormat="1" ht="23.25" customHeight="1">
      <c r="A88" s="374" t="s">
        <v>227</v>
      </c>
      <c r="B88" s="377" t="s">
        <v>274</v>
      </c>
      <c r="C88" s="118">
        <f>SUMPRODUCT(-('Fluxo de Gastos Gerais'!$B$4:$B$1003=Analítico!$B88),-(Analítico!C$1&gt;='Fluxo de Gastos Gerais'!$D$4:$D$1003),-(Analítico!C$1&lt;='Fluxo de Gastos Gerais'!$E$4:$E$1003),-('Fluxo de Gastos Gerais'!$C$4:$C$1003))</f>
        <v>0</v>
      </c>
      <c r="D88" s="118">
        <f>SUMPRODUCT(-('Fluxo de Gastos Gerais'!$B$4:$B$1003=Analítico!$B88),-(Analítico!D$1&gt;='Fluxo de Gastos Gerais'!$D$4:$D$1003),-(Analítico!D$1&lt;='Fluxo de Gastos Gerais'!$E$4:$E$1003),-('Fluxo de Gastos Gerais'!$C$4:$C$1003))</f>
        <v>0</v>
      </c>
      <c r="E88" s="118">
        <f>SUMPRODUCT(-('Fluxo de Gastos Gerais'!$B$4:$B$1003=Analítico!$B88),-(Analítico!E$1&gt;='Fluxo de Gastos Gerais'!$D$4:$D$1003),-(Analítico!E$1&lt;='Fluxo de Gastos Gerais'!$E$4:$E$1003),-('Fluxo de Gastos Gerais'!$C$4:$C$1003))</f>
        <v>0</v>
      </c>
      <c r="F88" s="118">
        <f>SUMPRODUCT(-('Fluxo de Gastos Gerais'!$B$4:$B$1003=Analítico!$B88),-(Analítico!F$1&gt;='Fluxo de Gastos Gerais'!$D$4:$D$1003),-(Analítico!F$1&lt;='Fluxo de Gastos Gerais'!$E$4:$E$1003),-('Fluxo de Gastos Gerais'!$C$4:$C$1003))</f>
        <v>0</v>
      </c>
      <c r="G88" s="118">
        <f>SUMPRODUCT(-('Fluxo de Gastos Gerais'!$B$4:$B$1003=Analítico!$B88),-(Analítico!G$1&gt;='Fluxo de Gastos Gerais'!$D$4:$D$1003),-(Analítico!G$1&lt;='Fluxo de Gastos Gerais'!$E$4:$E$1003),-('Fluxo de Gastos Gerais'!$C$4:$C$1003))</f>
        <v>0</v>
      </c>
      <c r="H88" s="118">
        <f>SUMPRODUCT(-('Fluxo de Gastos Gerais'!$B$4:$B$1003=Analítico!$B88),-(Analítico!H$1&gt;='Fluxo de Gastos Gerais'!$D$4:$D$1003),-(Analítico!H$1&lt;='Fluxo de Gastos Gerais'!$E$4:$E$1003),-('Fluxo de Gastos Gerais'!$C$4:$C$1003))</f>
        <v>0</v>
      </c>
      <c r="I88" s="118">
        <f>SUMPRODUCT(-('Fluxo de Gastos Gerais'!$B$4:$B$1003=Analítico!$B88),-(Analítico!I$1&gt;='Fluxo de Gastos Gerais'!$D$4:$D$1003),-(Analítico!I$1&lt;='Fluxo de Gastos Gerais'!$E$4:$E$1003),-('Fluxo de Gastos Gerais'!$C$4:$C$1003))</f>
        <v>0</v>
      </c>
      <c r="J88" s="118">
        <f>SUMPRODUCT(-('Fluxo de Gastos Gerais'!$B$4:$B$1003=Analítico!$B88),-(Analítico!J$1&gt;='Fluxo de Gastos Gerais'!$D$4:$D$1003),-(Analítico!J$1&lt;='Fluxo de Gastos Gerais'!$E$4:$E$1003),-('Fluxo de Gastos Gerais'!$C$4:$C$1003))</f>
        <v>0</v>
      </c>
      <c r="K88" s="118">
        <f>SUMPRODUCT(-('Fluxo de Gastos Gerais'!$B$4:$B$1003=Analítico!$B88),-(Analítico!K$1&gt;='Fluxo de Gastos Gerais'!$D$4:$D$1003),-(Analítico!K$1&lt;='Fluxo de Gastos Gerais'!$E$4:$E$1003),-('Fluxo de Gastos Gerais'!$C$4:$C$1003))</f>
        <v>0</v>
      </c>
      <c r="L88" s="118">
        <f>SUMPRODUCT(-('Fluxo de Gastos Gerais'!$B$4:$B$1003=Analítico!$B88),-(Analítico!L$1&gt;='Fluxo de Gastos Gerais'!$D$4:$D$1003),-(Analítico!L$1&lt;='Fluxo de Gastos Gerais'!$E$4:$E$1003),-('Fluxo de Gastos Gerais'!$C$4:$C$1003))</f>
        <v>0</v>
      </c>
      <c r="M88" s="118">
        <f>SUMPRODUCT(-('Fluxo de Gastos Gerais'!$B$4:$B$1003=Analítico!$B88),-(Analítico!M$1&gt;='Fluxo de Gastos Gerais'!$D$4:$D$1003),-(Analítico!M$1&lt;='Fluxo de Gastos Gerais'!$E$4:$E$1003),-('Fluxo de Gastos Gerais'!$C$4:$C$1003))</f>
        <v>0</v>
      </c>
      <c r="N88" s="118">
        <f>SUMPRODUCT(-('Fluxo de Gastos Gerais'!$B$4:$B$1003=Analítico!$B88),-(Analítico!N$1&gt;='Fluxo de Gastos Gerais'!$D$4:$D$1003),-(Analítico!N$1&lt;='Fluxo de Gastos Gerais'!$E$4:$E$1003),-('Fluxo de Gastos Gerais'!$C$4:$C$1003))</f>
        <v>0</v>
      </c>
      <c r="O88" s="118">
        <f>SUMPRODUCT(-('Fluxo de Gastos Gerais'!$B$4:$B$1003=Analítico!$B88),-(Analítico!O$1&gt;='Fluxo de Gastos Gerais'!$D$4:$D$1003),-(Analítico!O$1&lt;='Fluxo de Gastos Gerais'!$E$4:$E$1003),-('Fluxo de Gastos Gerais'!$C$4:$C$1003))</f>
        <v>0</v>
      </c>
      <c r="P88" s="118">
        <f>SUMPRODUCT(-('Fluxo de Gastos Gerais'!$B$4:$B$1003=Analítico!$B88),-(Analítico!P$1&gt;='Fluxo de Gastos Gerais'!$D$4:$D$1003),-(Analítico!P$1&lt;='Fluxo de Gastos Gerais'!$E$4:$E$1003),-('Fluxo de Gastos Gerais'!$C$4:$C$1003))</f>
        <v>0</v>
      </c>
      <c r="Q88" s="118">
        <f>SUMPRODUCT(-('Fluxo de Gastos Gerais'!$B$4:$B$1003=Analítico!$B88),-(Analítico!Q$1&gt;='Fluxo de Gastos Gerais'!$D$4:$D$1003),-(Analítico!Q$1&lt;='Fluxo de Gastos Gerais'!$E$4:$E$1003),-('Fluxo de Gastos Gerais'!$C$4:$C$1003))</f>
        <v>0</v>
      </c>
      <c r="R88" s="118">
        <f>SUMPRODUCT(-('Fluxo de Gastos Gerais'!$B$4:$B$1003=Analítico!$B88),-(Analítico!R$1&gt;='Fluxo de Gastos Gerais'!$D$4:$D$1003),-(Analítico!R$1&lt;='Fluxo de Gastos Gerais'!$E$4:$E$1003),-('Fluxo de Gastos Gerais'!$C$4:$C$1003))</f>
        <v>0</v>
      </c>
      <c r="S88" s="118">
        <f>SUMPRODUCT(-('Fluxo de Gastos Gerais'!$B$4:$B$1003=Analítico!$B88),-(Analítico!S$1&gt;='Fluxo de Gastos Gerais'!$D$4:$D$1003),-(Analítico!S$1&lt;='Fluxo de Gastos Gerais'!$E$4:$E$1003),-('Fluxo de Gastos Gerais'!$C$4:$C$1003))</f>
        <v>0</v>
      </c>
      <c r="T88" s="118">
        <f>SUMPRODUCT(-('Fluxo de Gastos Gerais'!$B$4:$B$1003=Analítico!$B88),-(Analítico!T$1&gt;='Fluxo de Gastos Gerais'!$D$4:$D$1003),-(Analítico!T$1&lt;='Fluxo de Gastos Gerais'!$E$4:$E$1003),-('Fluxo de Gastos Gerais'!$C$4:$C$1003))</f>
        <v>0</v>
      </c>
      <c r="U88" s="118">
        <f>SUMPRODUCT(-('Fluxo de Gastos Gerais'!$B$4:$B$1003=Analítico!$B88),-(Analítico!U$1&gt;='Fluxo de Gastos Gerais'!$D$4:$D$1003),-(Analítico!U$1&lt;='Fluxo de Gastos Gerais'!$E$4:$E$1003),-('Fluxo de Gastos Gerais'!$C$4:$C$1003))</f>
        <v>0</v>
      </c>
      <c r="V88" s="118">
        <f>SUMPRODUCT(-('Fluxo de Gastos Gerais'!$B$4:$B$1003=Analítico!$B88),-(Analítico!V$1&gt;='Fluxo de Gastos Gerais'!$D$4:$D$1003),-(Analítico!V$1&lt;='Fluxo de Gastos Gerais'!$E$4:$E$1003),-('Fluxo de Gastos Gerais'!$C$4:$C$1003))</f>
        <v>0</v>
      </c>
      <c r="W88" s="118">
        <f>SUMPRODUCT(-('Fluxo de Gastos Gerais'!$B$4:$B$1003=Analítico!$B88),-(Analítico!W$1&gt;='Fluxo de Gastos Gerais'!$D$4:$D$1003),-(Analítico!W$1&lt;='Fluxo de Gastos Gerais'!$E$4:$E$1003),-('Fluxo de Gastos Gerais'!$C$4:$C$1003))</f>
        <v>0</v>
      </c>
      <c r="X88" s="118">
        <f>SUMPRODUCT(-('Fluxo de Gastos Gerais'!$B$4:$B$1003=Analítico!$B88),-(Analítico!X$1&gt;='Fluxo de Gastos Gerais'!$D$4:$D$1003),-(Analítico!X$1&lt;='Fluxo de Gastos Gerais'!$E$4:$E$1003),-('Fluxo de Gastos Gerais'!$C$4:$C$1003))</f>
        <v>0</v>
      </c>
      <c r="Y88" s="118">
        <f>SUMPRODUCT(-('Fluxo de Gastos Gerais'!$B$4:$B$1003=Analítico!$B88),-(Analítico!Y$1&gt;='Fluxo de Gastos Gerais'!$D$4:$D$1003),-(Analítico!Y$1&lt;='Fluxo de Gastos Gerais'!$E$4:$E$1003),-('Fluxo de Gastos Gerais'!$C$4:$C$1003))</f>
        <v>0</v>
      </c>
      <c r="Z88" s="118">
        <f>SUMPRODUCT(-('Fluxo de Gastos Gerais'!$B$4:$B$1003=Analítico!$B88),-(Analítico!Z$1&gt;='Fluxo de Gastos Gerais'!$D$4:$D$1003),-(Analítico!Z$1&lt;='Fluxo de Gastos Gerais'!$E$4:$E$1003),-('Fluxo de Gastos Gerais'!$C$4:$C$1003))</f>
        <v>0</v>
      </c>
      <c r="AA88" s="113">
        <f t="shared" si="19"/>
        <v>0</v>
      </c>
      <c r="AB88" s="124">
        <f t="shared" ca="1" si="20"/>
        <v>0</v>
      </c>
      <c r="AL88" s="229"/>
      <c r="AM88" s="229"/>
    </row>
    <row r="89" spans="1:39" s="76" customFormat="1" ht="23.25" customHeight="1">
      <c r="A89" s="374" t="s">
        <v>228</v>
      </c>
      <c r="B89" s="377" t="s">
        <v>35</v>
      </c>
      <c r="C89" s="118">
        <f>SUMPRODUCT(-('Fluxo de Gastos Gerais'!$B$4:$B$1003=Analítico!$B89),-(Analítico!C$1&gt;='Fluxo de Gastos Gerais'!$D$4:$D$1003),-(Analítico!C$1&lt;='Fluxo de Gastos Gerais'!$E$4:$E$1003),-('Fluxo de Gastos Gerais'!$C$4:$C$1003))</f>
        <v>0</v>
      </c>
      <c r="D89" s="118">
        <f>SUMPRODUCT(-('Fluxo de Gastos Gerais'!$B$4:$B$1003=Analítico!$B89),-(Analítico!D$1&gt;='Fluxo de Gastos Gerais'!$D$4:$D$1003),-(Analítico!D$1&lt;='Fluxo de Gastos Gerais'!$E$4:$E$1003),-('Fluxo de Gastos Gerais'!$C$4:$C$1003))</f>
        <v>0</v>
      </c>
      <c r="E89" s="118">
        <f>SUMPRODUCT(-('Fluxo de Gastos Gerais'!$B$4:$B$1003=Analítico!$B89),-(Analítico!E$1&gt;='Fluxo de Gastos Gerais'!$D$4:$D$1003),-(Analítico!E$1&lt;='Fluxo de Gastos Gerais'!$E$4:$E$1003),-('Fluxo de Gastos Gerais'!$C$4:$C$1003))</f>
        <v>0</v>
      </c>
      <c r="F89" s="118">
        <f>SUMPRODUCT(-('Fluxo de Gastos Gerais'!$B$4:$B$1003=Analítico!$B89),-(Analítico!F$1&gt;='Fluxo de Gastos Gerais'!$D$4:$D$1003),-(Analítico!F$1&lt;='Fluxo de Gastos Gerais'!$E$4:$E$1003),-('Fluxo de Gastos Gerais'!$C$4:$C$1003))</f>
        <v>0</v>
      </c>
      <c r="G89" s="118">
        <f>SUMPRODUCT(-('Fluxo de Gastos Gerais'!$B$4:$B$1003=Analítico!$B89),-(Analítico!G$1&gt;='Fluxo de Gastos Gerais'!$D$4:$D$1003),-(Analítico!G$1&lt;='Fluxo de Gastos Gerais'!$E$4:$E$1003),-('Fluxo de Gastos Gerais'!$C$4:$C$1003))</f>
        <v>0</v>
      </c>
      <c r="H89" s="118">
        <f>SUMPRODUCT(-('Fluxo de Gastos Gerais'!$B$4:$B$1003=Analítico!$B89),-(Analítico!H$1&gt;='Fluxo de Gastos Gerais'!$D$4:$D$1003),-(Analítico!H$1&lt;='Fluxo de Gastos Gerais'!$E$4:$E$1003),-('Fluxo de Gastos Gerais'!$C$4:$C$1003))</f>
        <v>0</v>
      </c>
      <c r="I89" s="118">
        <f>SUMPRODUCT(-('Fluxo de Gastos Gerais'!$B$4:$B$1003=Analítico!$B89),-(Analítico!I$1&gt;='Fluxo de Gastos Gerais'!$D$4:$D$1003),-(Analítico!I$1&lt;='Fluxo de Gastos Gerais'!$E$4:$E$1003),-('Fluxo de Gastos Gerais'!$C$4:$C$1003))</f>
        <v>0</v>
      </c>
      <c r="J89" s="118">
        <f>SUMPRODUCT(-('Fluxo de Gastos Gerais'!$B$4:$B$1003=Analítico!$B89),-(Analítico!J$1&gt;='Fluxo de Gastos Gerais'!$D$4:$D$1003),-(Analítico!J$1&lt;='Fluxo de Gastos Gerais'!$E$4:$E$1003),-('Fluxo de Gastos Gerais'!$C$4:$C$1003))</f>
        <v>0</v>
      </c>
      <c r="K89" s="118">
        <f>SUMPRODUCT(-('Fluxo de Gastos Gerais'!$B$4:$B$1003=Analítico!$B89),-(Analítico!K$1&gt;='Fluxo de Gastos Gerais'!$D$4:$D$1003),-(Analítico!K$1&lt;='Fluxo de Gastos Gerais'!$E$4:$E$1003),-('Fluxo de Gastos Gerais'!$C$4:$C$1003))</f>
        <v>0</v>
      </c>
      <c r="L89" s="118">
        <f>SUMPRODUCT(-('Fluxo de Gastos Gerais'!$B$4:$B$1003=Analítico!$B89),-(Analítico!L$1&gt;='Fluxo de Gastos Gerais'!$D$4:$D$1003),-(Analítico!L$1&lt;='Fluxo de Gastos Gerais'!$E$4:$E$1003),-('Fluxo de Gastos Gerais'!$C$4:$C$1003))</f>
        <v>0</v>
      </c>
      <c r="M89" s="118">
        <f>SUMPRODUCT(-('Fluxo de Gastos Gerais'!$B$4:$B$1003=Analítico!$B89),-(Analítico!M$1&gt;='Fluxo de Gastos Gerais'!$D$4:$D$1003),-(Analítico!M$1&lt;='Fluxo de Gastos Gerais'!$E$4:$E$1003),-('Fluxo de Gastos Gerais'!$C$4:$C$1003))</f>
        <v>0</v>
      </c>
      <c r="N89" s="118">
        <f>SUMPRODUCT(-('Fluxo de Gastos Gerais'!$B$4:$B$1003=Analítico!$B89),-(Analítico!N$1&gt;='Fluxo de Gastos Gerais'!$D$4:$D$1003),-(Analítico!N$1&lt;='Fluxo de Gastos Gerais'!$E$4:$E$1003),-('Fluxo de Gastos Gerais'!$C$4:$C$1003))</f>
        <v>0</v>
      </c>
      <c r="O89" s="118">
        <f>SUMPRODUCT(-('Fluxo de Gastos Gerais'!$B$4:$B$1003=Analítico!$B89),-(Analítico!O$1&gt;='Fluxo de Gastos Gerais'!$D$4:$D$1003),-(Analítico!O$1&lt;='Fluxo de Gastos Gerais'!$E$4:$E$1003),-('Fluxo de Gastos Gerais'!$C$4:$C$1003))</f>
        <v>0</v>
      </c>
      <c r="P89" s="118">
        <f>SUMPRODUCT(-('Fluxo de Gastos Gerais'!$B$4:$B$1003=Analítico!$B89),-(Analítico!P$1&gt;='Fluxo de Gastos Gerais'!$D$4:$D$1003),-(Analítico!P$1&lt;='Fluxo de Gastos Gerais'!$E$4:$E$1003),-('Fluxo de Gastos Gerais'!$C$4:$C$1003))</f>
        <v>0</v>
      </c>
      <c r="Q89" s="118">
        <f>SUMPRODUCT(-('Fluxo de Gastos Gerais'!$B$4:$B$1003=Analítico!$B89),-(Analítico!Q$1&gt;='Fluxo de Gastos Gerais'!$D$4:$D$1003),-(Analítico!Q$1&lt;='Fluxo de Gastos Gerais'!$E$4:$E$1003),-('Fluxo de Gastos Gerais'!$C$4:$C$1003))</f>
        <v>0</v>
      </c>
      <c r="R89" s="118">
        <f>SUMPRODUCT(-('Fluxo de Gastos Gerais'!$B$4:$B$1003=Analítico!$B89),-(Analítico!R$1&gt;='Fluxo de Gastos Gerais'!$D$4:$D$1003),-(Analítico!R$1&lt;='Fluxo de Gastos Gerais'!$E$4:$E$1003),-('Fluxo de Gastos Gerais'!$C$4:$C$1003))</f>
        <v>0</v>
      </c>
      <c r="S89" s="118">
        <f>SUMPRODUCT(-('Fluxo de Gastos Gerais'!$B$4:$B$1003=Analítico!$B89),-(Analítico!S$1&gt;='Fluxo de Gastos Gerais'!$D$4:$D$1003),-(Analítico!S$1&lt;='Fluxo de Gastos Gerais'!$E$4:$E$1003),-('Fluxo de Gastos Gerais'!$C$4:$C$1003))</f>
        <v>0</v>
      </c>
      <c r="T89" s="118">
        <f>SUMPRODUCT(-('Fluxo de Gastos Gerais'!$B$4:$B$1003=Analítico!$B89),-(Analítico!T$1&gt;='Fluxo de Gastos Gerais'!$D$4:$D$1003),-(Analítico!T$1&lt;='Fluxo de Gastos Gerais'!$E$4:$E$1003),-('Fluxo de Gastos Gerais'!$C$4:$C$1003))</f>
        <v>0</v>
      </c>
      <c r="U89" s="118">
        <f>SUMPRODUCT(-('Fluxo de Gastos Gerais'!$B$4:$B$1003=Analítico!$B89),-(Analítico!U$1&gt;='Fluxo de Gastos Gerais'!$D$4:$D$1003),-(Analítico!U$1&lt;='Fluxo de Gastos Gerais'!$E$4:$E$1003),-('Fluxo de Gastos Gerais'!$C$4:$C$1003))</f>
        <v>0</v>
      </c>
      <c r="V89" s="118">
        <f>SUMPRODUCT(-('Fluxo de Gastos Gerais'!$B$4:$B$1003=Analítico!$B89),-(Analítico!V$1&gt;='Fluxo de Gastos Gerais'!$D$4:$D$1003),-(Analítico!V$1&lt;='Fluxo de Gastos Gerais'!$E$4:$E$1003),-('Fluxo de Gastos Gerais'!$C$4:$C$1003))</f>
        <v>0</v>
      </c>
      <c r="W89" s="118">
        <f>SUMPRODUCT(-('Fluxo de Gastos Gerais'!$B$4:$B$1003=Analítico!$B89),-(Analítico!W$1&gt;='Fluxo de Gastos Gerais'!$D$4:$D$1003),-(Analítico!W$1&lt;='Fluxo de Gastos Gerais'!$E$4:$E$1003),-('Fluxo de Gastos Gerais'!$C$4:$C$1003))</f>
        <v>0</v>
      </c>
      <c r="X89" s="118">
        <f>SUMPRODUCT(-('Fluxo de Gastos Gerais'!$B$4:$B$1003=Analítico!$B89),-(Analítico!X$1&gt;='Fluxo de Gastos Gerais'!$D$4:$D$1003),-(Analítico!X$1&lt;='Fluxo de Gastos Gerais'!$E$4:$E$1003),-('Fluxo de Gastos Gerais'!$C$4:$C$1003))</f>
        <v>0</v>
      </c>
      <c r="Y89" s="118">
        <f>SUMPRODUCT(-('Fluxo de Gastos Gerais'!$B$4:$B$1003=Analítico!$B89),-(Analítico!Y$1&gt;='Fluxo de Gastos Gerais'!$D$4:$D$1003),-(Analítico!Y$1&lt;='Fluxo de Gastos Gerais'!$E$4:$E$1003),-('Fluxo de Gastos Gerais'!$C$4:$C$1003))</f>
        <v>0</v>
      </c>
      <c r="Z89" s="118">
        <f>SUMPRODUCT(-('Fluxo de Gastos Gerais'!$B$4:$B$1003=Analítico!$B89),-(Analítico!Z$1&gt;='Fluxo de Gastos Gerais'!$D$4:$D$1003),-(Analítico!Z$1&lt;='Fluxo de Gastos Gerais'!$E$4:$E$1003),-('Fluxo de Gastos Gerais'!$C$4:$C$1003))</f>
        <v>0</v>
      </c>
      <c r="AA89" s="113">
        <f t="shared" si="19"/>
        <v>0</v>
      </c>
      <c r="AB89" s="124">
        <f t="shared" ca="1" si="20"/>
        <v>0</v>
      </c>
      <c r="AL89" s="229"/>
      <c r="AM89" s="229"/>
    </row>
    <row r="90" spans="1:39" s="76" customFormat="1" ht="23.25" customHeight="1">
      <c r="A90" s="374" t="s">
        <v>229</v>
      </c>
      <c r="B90" s="376" t="s">
        <v>84</v>
      </c>
      <c r="C90" s="118">
        <f>SUMPRODUCT(-('Fluxo de Gastos Gerais'!$B$4:$B$1003=Analítico!$B90),-(Analítico!C$1&gt;='Fluxo de Gastos Gerais'!$D$4:$D$1003),-(Analítico!C$1&lt;='Fluxo de Gastos Gerais'!$E$4:$E$1003),-('Fluxo de Gastos Gerais'!$C$4:$C$1003))</f>
        <v>0</v>
      </c>
      <c r="D90" s="118">
        <f>SUMPRODUCT(-('Fluxo de Gastos Gerais'!$B$4:$B$1003=Analítico!$B90),-(Analítico!D$1&gt;='Fluxo de Gastos Gerais'!$D$4:$D$1003),-(Analítico!D$1&lt;='Fluxo de Gastos Gerais'!$E$4:$E$1003),-('Fluxo de Gastos Gerais'!$C$4:$C$1003))</f>
        <v>0</v>
      </c>
      <c r="E90" s="118">
        <f>SUMPRODUCT(-('Fluxo de Gastos Gerais'!$B$4:$B$1003=Analítico!$B90),-(Analítico!E$1&gt;='Fluxo de Gastos Gerais'!$D$4:$D$1003),-(Analítico!E$1&lt;='Fluxo de Gastos Gerais'!$E$4:$E$1003),-('Fluxo de Gastos Gerais'!$C$4:$C$1003))</f>
        <v>0</v>
      </c>
      <c r="F90" s="118">
        <f>SUMPRODUCT(-('Fluxo de Gastos Gerais'!$B$4:$B$1003=Analítico!$B90),-(Analítico!F$1&gt;='Fluxo de Gastos Gerais'!$D$4:$D$1003),-(Analítico!F$1&lt;='Fluxo de Gastos Gerais'!$E$4:$E$1003),-('Fluxo de Gastos Gerais'!$C$4:$C$1003))</f>
        <v>0</v>
      </c>
      <c r="G90" s="118">
        <f>SUMPRODUCT(-('Fluxo de Gastos Gerais'!$B$4:$B$1003=Analítico!$B90),-(Analítico!G$1&gt;='Fluxo de Gastos Gerais'!$D$4:$D$1003),-(Analítico!G$1&lt;='Fluxo de Gastos Gerais'!$E$4:$E$1003),-('Fluxo de Gastos Gerais'!$C$4:$C$1003))</f>
        <v>0</v>
      </c>
      <c r="H90" s="118">
        <f>SUMPRODUCT(-('Fluxo de Gastos Gerais'!$B$4:$B$1003=Analítico!$B90),-(Analítico!H$1&gt;='Fluxo de Gastos Gerais'!$D$4:$D$1003),-(Analítico!H$1&lt;='Fluxo de Gastos Gerais'!$E$4:$E$1003),-('Fluxo de Gastos Gerais'!$C$4:$C$1003))</f>
        <v>0</v>
      </c>
      <c r="I90" s="118">
        <f>SUMPRODUCT(-('Fluxo de Gastos Gerais'!$B$4:$B$1003=Analítico!$B90),-(Analítico!I$1&gt;='Fluxo de Gastos Gerais'!$D$4:$D$1003),-(Analítico!I$1&lt;='Fluxo de Gastos Gerais'!$E$4:$E$1003),-('Fluxo de Gastos Gerais'!$C$4:$C$1003))</f>
        <v>0</v>
      </c>
      <c r="J90" s="118">
        <f>SUMPRODUCT(-('Fluxo de Gastos Gerais'!$B$4:$B$1003=Analítico!$B90),-(Analítico!J$1&gt;='Fluxo de Gastos Gerais'!$D$4:$D$1003),-(Analítico!J$1&lt;='Fluxo de Gastos Gerais'!$E$4:$E$1003),-('Fluxo de Gastos Gerais'!$C$4:$C$1003))</f>
        <v>0</v>
      </c>
      <c r="K90" s="118">
        <f>SUMPRODUCT(-('Fluxo de Gastos Gerais'!$B$4:$B$1003=Analítico!$B90),-(Analítico!K$1&gt;='Fluxo de Gastos Gerais'!$D$4:$D$1003),-(Analítico!K$1&lt;='Fluxo de Gastos Gerais'!$E$4:$E$1003),-('Fluxo de Gastos Gerais'!$C$4:$C$1003))</f>
        <v>0</v>
      </c>
      <c r="L90" s="118">
        <f>SUMPRODUCT(-('Fluxo de Gastos Gerais'!$B$4:$B$1003=Analítico!$B90),-(Analítico!L$1&gt;='Fluxo de Gastos Gerais'!$D$4:$D$1003),-(Analítico!L$1&lt;='Fluxo de Gastos Gerais'!$E$4:$E$1003),-('Fluxo de Gastos Gerais'!$C$4:$C$1003))</f>
        <v>0</v>
      </c>
      <c r="M90" s="118">
        <f>SUMPRODUCT(-('Fluxo de Gastos Gerais'!$B$4:$B$1003=Analítico!$B90),-(Analítico!M$1&gt;='Fluxo de Gastos Gerais'!$D$4:$D$1003),-(Analítico!M$1&lt;='Fluxo de Gastos Gerais'!$E$4:$E$1003),-('Fluxo de Gastos Gerais'!$C$4:$C$1003))</f>
        <v>0</v>
      </c>
      <c r="N90" s="118">
        <f>SUMPRODUCT(-('Fluxo de Gastos Gerais'!$B$4:$B$1003=Analítico!$B90),-(Analítico!N$1&gt;='Fluxo de Gastos Gerais'!$D$4:$D$1003),-(Analítico!N$1&lt;='Fluxo de Gastos Gerais'!$E$4:$E$1003),-('Fluxo de Gastos Gerais'!$C$4:$C$1003))</f>
        <v>0</v>
      </c>
      <c r="O90" s="118">
        <f>SUMPRODUCT(-('Fluxo de Gastos Gerais'!$B$4:$B$1003=Analítico!$B90),-(Analítico!O$1&gt;='Fluxo de Gastos Gerais'!$D$4:$D$1003),-(Analítico!O$1&lt;='Fluxo de Gastos Gerais'!$E$4:$E$1003),-('Fluxo de Gastos Gerais'!$C$4:$C$1003))</f>
        <v>0</v>
      </c>
      <c r="P90" s="118">
        <f>SUMPRODUCT(-('Fluxo de Gastos Gerais'!$B$4:$B$1003=Analítico!$B90),-(Analítico!P$1&gt;='Fluxo de Gastos Gerais'!$D$4:$D$1003),-(Analítico!P$1&lt;='Fluxo de Gastos Gerais'!$E$4:$E$1003),-('Fluxo de Gastos Gerais'!$C$4:$C$1003))</f>
        <v>0</v>
      </c>
      <c r="Q90" s="118">
        <f>SUMPRODUCT(-('Fluxo de Gastos Gerais'!$B$4:$B$1003=Analítico!$B90),-(Analítico!Q$1&gt;='Fluxo de Gastos Gerais'!$D$4:$D$1003),-(Analítico!Q$1&lt;='Fluxo de Gastos Gerais'!$E$4:$E$1003),-('Fluxo de Gastos Gerais'!$C$4:$C$1003))</f>
        <v>0</v>
      </c>
      <c r="R90" s="118">
        <f>SUMPRODUCT(-('Fluxo de Gastos Gerais'!$B$4:$B$1003=Analítico!$B90),-(Analítico!R$1&gt;='Fluxo de Gastos Gerais'!$D$4:$D$1003),-(Analítico!R$1&lt;='Fluxo de Gastos Gerais'!$E$4:$E$1003),-('Fluxo de Gastos Gerais'!$C$4:$C$1003))</f>
        <v>0</v>
      </c>
      <c r="S90" s="118">
        <f>SUMPRODUCT(-('Fluxo de Gastos Gerais'!$B$4:$B$1003=Analítico!$B90),-(Analítico!S$1&gt;='Fluxo de Gastos Gerais'!$D$4:$D$1003),-(Analítico!S$1&lt;='Fluxo de Gastos Gerais'!$E$4:$E$1003),-('Fluxo de Gastos Gerais'!$C$4:$C$1003))</f>
        <v>0</v>
      </c>
      <c r="T90" s="118">
        <f>SUMPRODUCT(-('Fluxo de Gastos Gerais'!$B$4:$B$1003=Analítico!$B90),-(Analítico!T$1&gt;='Fluxo de Gastos Gerais'!$D$4:$D$1003),-(Analítico!T$1&lt;='Fluxo de Gastos Gerais'!$E$4:$E$1003),-('Fluxo de Gastos Gerais'!$C$4:$C$1003))</f>
        <v>0</v>
      </c>
      <c r="U90" s="118">
        <f>SUMPRODUCT(-('Fluxo de Gastos Gerais'!$B$4:$B$1003=Analítico!$B90),-(Analítico!U$1&gt;='Fluxo de Gastos Gerais'!$D$4:$D$1003),-(Analítico!U$1&lt;='Fluxo de Gastos Gerais'!$E$4:$E$1003),-('Fluxo de Gastos Gerais'!$C$4:$C$1003))</f>
        <v>0</v>
      </c>
      <c r="V90" s="118">
        <f>SUMPRODUCT(-('Fluxo de Gastos Gerais'!$B$4:$B$1003=Analítico!$B90),-(Analítico!V$1&gt;='Fluxo de Gastos Gerais'!$D$4:$D$1003),-(Analítico!V$1&lt;='Fluxo de Gastos Gerais'!$E$4:$E$1003),-('Fluxo de Gastos Gerais'!$C$4:$C$1003))</f>
        <v>0</v>
      </c>
      <c r="W90" s="118">
        <f>SUMPRODUCT(-('Fluxo de Gastos Gerais'!$B$4:$B$1003=Analítico!$B90),-(Analítico!W$1&gt;='Fluxo de Gastos Gerais'!$D$4:$D$1003),-(Analítico!W$1&lt;='Fluxo de Gastos Gerais'!$E$4:$E$1003),-('Fluxo de Gastos Gerais'!$C$4:$C$1003))</f>
        <v>0</v>
      </c>
      <c r="X90" s="118">
        <f>SUMPRODUCT(-('Fluxo de Gastos Gerais'!$B$4:$B$1003=Analítico!$B90),-(Analítico!X$1&gt;='Fluxo de Gastos Gerais'!$D$4:$D$1003),-(Analítico!X$1&lt;='Fluxo de Gastos Gerais'!$E$4:$E$1003),-('Fluxo de Gastos Gerais'!$C$4:$C$1003))</f>
        <v>0</v>
      </c>
      <c r="Y90" s="118">
        <f>SUMPRODUCT(-('Fluxo de Gastos Gerais'!$B$4:$B$1003=Analítico!$B90),-(Analítico!Y$1&gt;='Fluxo de Gastos Gerais'!$D$4:$D$1003),-(Analítico!Y$1&lt;='Fluxo de Gastos Gerais'!$E$4:$E$1003),-('Fluxo de Gastos Gerais'!$C$4:$C$1003))</f>
        <v>0</v>
      </c>
      <c r="Z90" s="118">
        <f>SUMPRODUCT(-('Fluxo de Gastos Gerais'!$B$4:$B$1003=Analítico!$B90),-(Analítico!Z$1&gt;='Fluxo de Gastos Gerais'!$D$4:$D$1003),-(Analítico!Z$1&lt;='Fluxo de Gastos Gerais'!$E$4:$E$1003),-('Fluxo de Gastos Gerais'!$C$4:$C$1003))</f>
        <v>0</v>
      </c>
      <c r="AA90" s="113">
        <f t="shared" si="19"/>
        <v>0</v>
      </c>
      <c r="AB90" s="124">
        <f t="shared" ca="1" si="20"/>
        <v>0</v>
      </c>
      <c r="AL90" s="229"/>
      <c r="AM90" s="229"/>
    </row>
    <row r="91" spans="1:39" s="76" customFormat="1" ht="23.25" customHeight="1">
      <c r="A91" s="374" t="s">
        <v>230</v>
      </c>
      <c r="B91" s="378" t="s">
        <v>187</v>
      </c>
      <c r="C91" s="118">
        <f>SUMPRODUCT(-('Fluxo de Gastos Gerais'!$B$4:$B$1003=Analítico!$B91),-(Analítico!C$1&gt;='Fluxo de Gastos Gerais'!$D$4:$D$1003),-(Analítico!C$1&lt;='Fluxo de Gastos Gerais'!$E$4:$E$1003),-('Fluxo de Gastos Gerais'!$C$4:$C$1003))</f>
        <v>0</v>
      </c>
      <c r="D91" s="118">
        <f>SUMPRODUCT(-('Fluxo de Gastos Gerais'!$B$4:$B$1003=Analítico!$B91),-(Analítico!D$1&gt;='Fluxo de Gastos Gerais'!$D$4:$D$1003),-(Analítico!D$1&lt;='Fluxo de Gastos Gerais'!$E$4:$E$1003),-('Fluxo de Gastos Gerais'!$C$4:$C$1003))</f>
        <v>0</v>
      </c>
      <c r="E91" s="118">
        <f>SUMPRODUCT(-('Fluxo de Gastos Gerais'!$B$4:$B$1003=Analítico!$B91),-(Analítico!E$1&gt;='Fluxo de Gastos Gerais'!$D$4:$D$1003),-(Analítico!E$1&lt;='Fluxo de Gastos Gerais'!$E$4:$E$1003),-('Fluxo de Gastos Gerais'!$C$4:$C$1003))</f>
        <v>0</v>
      </c>
      <c r="F91" s="118">
        <f>SUMPRODUCT(-('Fluxo de Gastos Gerais'!$B$4:$B$1003=Analítico!$B91),-(Analítico!F$1&gt;='Fluxo de Gastos Gerais'!$D$4:$D$1003),-(Analítico!F$1&lt;='Fluxo de Gastos Gerais'!$E$4:$E$1003),-('Fluxo de Gastos Gerais'!$C$4:$C$1003))</f>
        <v>0</v>
      </c>
      <c r="G91" s="118">
        <f>SUMPRODUCT(-('Fluxo de Gastos Gerais'!$B$4:$B$1003=Analítico!$B91),-(Analítico!G$1&gt;='Fluxo de Gastos Gerais'!$D$4:$D$1003),-(Analítico!G$1&lt;='Fluxo de Gastos Gerais'!$E$4:$E$1003),-('Fluxo de Gastos Gerais'!$C$4:$C$1003))</f>
        <v>0</v>
      </c>
      <c r="H91" s="118">
        <f>SUMPRODUCT(-('Fluxo de Gastos Gerais'!$B$4:$B$1003=Analítico!$B91),-(Analítico!H$1&gt;='Fluxo de Gastos Gerais'!$D$4:$D$1003),-(Analítico!H$1&lt;='Fluxo de Gastos Gerais'!$E$4:$E$1003),-('Fluxo de Gastos Gerais'!$C$4:$C$1003))</f>
        <v>0</v>
      </c>
      <c r="I91" s="118">
        <f>SUMPRODUCT(-('Fluxo de Gastos Gerais'!$B$4:$B$1003=Analítico!$B91),-(Analítico!I$1&gt;='Fluxo de Gastos Gerais'!$D$4:$D$1003),-(Analítico!I$1&lt;='Fluxo de Gastos Gerais'!$E$4:$E$1003),-('Fluxo de Gastos Gerais'!$C$4:$C$1003))</f>
        <v>0</v>
      </c>
      <c r="J91" s="118">
        <f>SUMPRODUCT(-('Fluxo de Gastos Gerais'!$B$4:$B$1003=Analítico!$B91),-(Analítico!J$1&gt;='Fluxo de Gastos Gerais'!$D$4:$D$1003),-(Analítico!J$1&lt;='Fluxo de Gastos Gerais'!$E$4:$E$1003),-('Fluxo de Gastos Gerais'!$C$4:$C$1003))</f>
        <v>0</v>
      </c>
      <c r="K91" s="118">
        <f>SUMPRODUCT(-('Fluxo de Gastos Gerais'!$B$4:$B$1003=Analítico!$B91),-(Analítico!K$1&gt;='Fluxo de Gastos Gerais'!$D$4:$D$1003),-(Analítico!K$1&lt;='Fluxo de Gastos Gerais'!$E$4:$E$1003),-('Fluxo de Gastos Gerais'!$C$4:$C$1003))</f>
        <v>0</v>
      </c>
      <c r="L91" s="118">
        <f>SUMPRODUCT(-('Fluxo de Gastos Gerais'!$B$4:$B$1003=Analítico!$B91),-(Analítico!L$1&gt;='Fluxo de Gastos Gerais'!$D$4:$D$1003),-(Analítico!L$1&lt;='Fluxo de Gastos Gerais'!$E$4:$E$1003),-('Fluxo de Gastos Gerais'!$C$4:$C$1003))</f>
        <v>0</v>
      </c>
      <c r="M91" s="118">
        <f>SUMPRODUCT(-('Fluxo de Gastos Gerais'!$B$4:$B$1003=Analítico!$B91),-(Analítico!M$1&gt;='Fluxo de Gastos Gerais'!$D$4:$D$1003),-(Analítico!M$1&lt;='Fluxo de Gastos Gerais'!$E$4:$E$1003),-('Fluxo de Gastos Gerais'!$C$4:$C$1003))</f>
        <v>0</v>
      </c>
      <c r="N91" s="118">
        <f>SUMPRODUCT(-('Fluxo de Gastos Gerais'!$B$4:$B$1003=Analítico!$B91),-(Analítico!N$1&gt;='Fluxo de Gastos Gerais'!$D$4:$D$1003),-(Analítico!N$1&lt;='Fluxo de Gastos Gerais'!$E$4:$E$1003),-('Fluxo de Gastos Gerais'!$C$4:$C$1003))</f>
        <v>0</v>
      </c>
      <c r="O91" s="118">
        <f>SUMPRODUCT(-('Fluxo de Gastos Gerais'!$B$4:$B$1003=Analítico!$B91),-(Analítico!O$1&gt;='Fluxo de Gastos Gerais'!$D$4:$D$1003),-(Analítico!O$1&lt;='Fluxo de Gastos Gerais'!$E$4:$E$1003),-('Fluxo de Gastos Gerais'!$C$4:$C$1003))</f>
        <v>0</v>
      </c>
      <c r="P91" s="118">
        <f>SUMPRODUCT(-('Fluxo de Gastos Gerais'!$B$4:$B$1003=Analítico!$B91),-(Analítico!P$1&gt;='Fluxo de Gastos Gerais'!$D$4:$D$1003),-(Analítico!P$1&lt;='Fluxo de Gastos Gerais'!$E$4:$E$1003),-('Fluxo de Gastos Gerais'!$C$4:$C$1003))</f>
        <v>0</v>
      </c>
      <c r="Q91" s="118">
        <f>SUMPRODUCT(-('Fluxo de Gastos Gerais'!$B$4:$B$1003=Analítico!$B91),-(Analítico!Q$1&gt;='Fluxo de Gastos Gerais'!$D$4:$D$1003),-(Analítico!Q$1&lt;='Fluxo de Gastos Gerais'!$E$4:$E$1003),-('Fluxo de Gastos Gerais'!$C$4:$C$1003))</f>
        <v>0</v>
      </c>
      <c r="R91" s="118">
        <f>SUMPRODUCT(-('Fluxo de Gastos Gerais'!$B$4:$B$1003=Analítico!$B91),-(Analítico!R$1&gt;='Fluxo de Gastos Gerais'!$D$4:$D$1003),-(Analítico!R$1&lt;='Fluxo de Gastos Gerais'!$E$4:$E$1003),-('Fluxo de Gastos Gerais'!$C$4:$C$1003))</f>
        <v>0</v>
      </c>
      <c r="S91" s="118">
        <f>SUMPRODUCT(-('Fluxo de Gastos Gerais'!$B$4:$B$1003=Analítico!$B91),-(Analítico!S$1&gt;='Fluxo de Gastos Gerais'!$D$4:$D$1003),-(Analítico!S$1&lt;='Fluxo de Gastos Gerais'!$E$4:$E$1003),-('Fluxo de Gastos Gerais'!$C$4:$C$1003))</f>
        <v>0</v>
      </c>
      <c r="T91" s="118">
        <f>SUMPRODUCT(-('Fluxo de Gastos Gerais'!$B$4:$B$1003=Analítico!$B91),-(Analítico!T$1&gt;='Fluxo de Gastos Gerais'!$D$4:$D$1003),-(Analítico!T$1&lt;='Fluxo de Gastos Gerais'!$E$4:$E$1003),-('Fluxo de Gastos Gerais'!$C$4:$C$1003))</f>
        <v>0</v>
      </c>
      <c r="U91" s="118">
        <f>SUMPRODUCT(-('Fluxo de Gastos Gerais'!$B$4:$B$1003=Analítico!$B91),-(Analítico!U$1&gt;='Fluxo de Gastos Gerais'!$D$4:$D$1003),-(Analítico!U$1&lt;='Fluxo de Gastos Gerais'!$E$4:$E$1003),-('Fluxo de Gastos Gerais'!$C$4:$C$1003))</f>
        <v>0</v>
      </c>
      <c r="V91" s="118">
        <f>SUMPRODUCT(-('Fluxo de Gastos Gerais'!$B$4:$B$1003=Analítico!$B91),-(Analítico!V$1&gt;='Fluxo de Gastos Gerais'!$D$4:$D$1003),-(Analítico!V$1&lt;='Fluxo de Gastos Gerais'!$E$4:$E$1003),-('Fluxo de Gastos Gerais'!$C$4:$C$1003))</f>
        <v>0</v>
      </c>
      <c r="W91" s="118">
        <f>SUMPRODUCT(-('Fluxo de Gastos Gerais'!$B$4:$B$1003=Analítico!$B91),-(Analítico!W$1&gt;='Fluxo de Gastos Gerais'!$D$4:$D$1003),-(Analítico!W$1&lt;='Fluxo de Gastos Gerais'!$E$4:$E$1003),-('Fluxo de Gastos Gerais'!$C$4:$C$1003))</f>
        <v>0</v>
      </c>
      <c r="X91" s="118">
        <f>SUMPRODUCT(-('Fluxo de Gastos Gerais'!$B$4:$B$1003=Analítico!$B91),-(Analítico!X$1&gt;='Fluxo de Gastos Gerais'!$D$4:$D$1003),-(Analítico!X$1&lt;='Fluxo de Gastos Gerais'!$E$4:$E$1003),-('Fluxo de Gastos Gerais'!$C$4:$C$1003))</f>
        <v>0</v>
      </c>
      <c r="Y91" s="118">
        <f>SUMPRODUCT(-('Fluxo de Gastos Gerais'!$B$4:$B$1003=Analítico!$B91),-(Analítico!Y$1&gt;='Fluxo de Gastos Gerais'!$D$4:$D$1003),-(Analítico!Y$1&lt;='Fluxo de Gastos Gerais'!$E$4:$E$1003),-('Fluxo de Gastos Gerais'!$C$4:$C$1003))</f>
        <v>0</v>
      </c>
      <c r="Z91" s="118">
        <f>SUMPRODUCT(-('Fluxo de Gastos Gerais'!$B$4:$B$1003=Analítico!$B91),-(Analítico!Z$1&gt;='Fluxo de Gastos Gerais'!$D$4:$D$1003),-(Analítico!Z$1&lt;='Fluxo de Gastos Gerais'!$E$4:$E$1003),-('Fluxo de Gastos Gerais'!$C$4:$C$1003))</f>
        <v>0</v>
      </c>
      <c r="AA91" s="113">
        <f t="shared" si="19"/>
        <v>0</v>
      </c>
      <c r="AB91" s="124">
        <f t="shared" ca="1" si="20"/>
        <v>0</v>
      </c>
      <c r="AL91" s="229"/>
      <c r="AM91" s="229"/>
    </row>
    <row r="92" spans="1:39" s="76" customFormat="1" ht="23.25" customHeight="1">
      <c r="A92" s="374" t="s">
        <v>231</v>
      </c>
      <c r="B92" s="376" t="s">
        <v>276</v>
      </c>
      <c r="C92" s="118">
        <f>SUMPRODUCT(-('Fluxo de Gastos Gerais'!$B$4:$B$1003=Analítico!$B92),-(Analítico!C$1&gt;='Fluxo de Gastos Gerais'!$D$4:$D$1003),-(Analítico!C$1&lt;='Fluxo de Gastos Gerais'!$E$4:$E$1003),-('Fluxo de Gastos Gerais'!$C$4:$C$1003))</f>
        <v>0</v>
      </c>
      <c r="D92" s="118">
        <f>SUMPRODUCT(-('Fluxo de Gastos Gerais'!$B$4:$B$1003=Analítico!$B92),-(Analítico!D$1&gt;='Fluxo de Gastos Gerais'!$D$4:$D$1003),-(Analítico!D$1&lt;='Fluxo de Gastos Gerais'!$E$4:$E$1003),-('Fluxo de Gastos Gerais'!$C$4:$C$1003))</f>
        <v>0</v>
      </c>
      <c r="E92" s="118">
        <f>SUMPRODUCT(-('Fluxo de Gastos Gerais'!$B$4:$B$1003=Analítico!$B92),-(Analítico!E$1&gt;='Fluxo de Gastos Gerais'!$D$4:$D$1003),-(Analítico!E$1&lt;='Fluxo de Gastos Gerais'!$E$4:$E$1003),-('Fluxo de Gastos Gerais'!$C$4:$C$1003))</f>
        <v>0</v>
      </c>
      <c r="F92" s="118">
        <f>SUMPRODUCT(-('Fluxo de Gastos Gerais'!$B$4:$B$1003=Analítico!$B92),-(Analítico!F$1&gt;='Fluxo de Gastos Gerais'!$D$4:$D$1003),-(Analítico!F$1&lt;='Fluxo de Gastos Gerais'!$E$4:$E$1003),-('Fluxo de Gastos Gerais'!$C$4:$C$1003))</f>
        <v>0</v>
      </c>
      <c r="G92" s="118">
        <f>SUMPRODUCT(-('Fluxo de Gastos Gerais'!$B$4:$B$1003=Analítico!$B92),-(Analítico!G$1&gt;='Fluxo de Gastos Gerais'!$D$4:$D$1003),-(Analítico!G$1&lt;='Fluxo de Gastos Gerais'!$E$4:$E$1003),-('Fluxo de Gastos Gerais'!$C$4:$C$1003))</f>
        <v>0</v>
      </c>
      <c r="H92" s="118">
        <f>SUMPRODUCT(-('Fluxo de Gastos Gerais'!$B$4:$B$1003=Analítico!$B92),-(Analítico!H$1&gt;='Fluxo de Gastos Gerais'!$D$4:$D$1003),-(Analítico!H$1&lt;='Fluxo de Gastos Gerais'!$E$4:$E$1003),-('Fluxo de Gastos Gerais'!$C$4:$C$1003))</f>
        <v>0</v>
      </c>
      <c r="I92" s="118">
        <f>SUMPRODUCT(-('Fluxo de Gastos Gerais'!$B$4:$B$1003=Analítico!$B92),-(Analítico!I$1&gt;='Fluxo de Gastos Gerais'!$D$4:$D$1003),-(Analítico!I$1&lt;='Fluxo de Gastos Gerais'!$E$4:$E$1003),-('Fluxo de Gastos Gerais'!$C$4:$C$1003))</f>
        <v>0</v>
      </c>
      <c r="J92" s="118">
        <f>SUMPRODUCT(-('Fluxo de Gastos Gerais'!$B$4:$B$1003=Analítico!$B92),-(Analítico!J$1&gt;='Fluxo de Gastos Gerais'!$D$4:$D$1003),-(Analítico!J$1&lt;='Fluxo de Gastos Gerais'!$E$4:$E$1003),-('Fluxo de Gastos Gerais'!$C$4:$C$1003))</f>
        <v>0</v>
      </c>
      <c r="K92" s="118">
        <f>SUMPRODUCT(-('Fluxo de Gastos Gerais'!$B$4:$B$1003=Analítico!$B92),-(Analítico!K$1&gt;='Fluxo de Gastos Gerais'!$D$4:$D$1003),-(Analítico!K$1&lt;='Fluxo de Gastos Gerais'!$E$4:$E$1003),-('Fluxo de Gastos Gerais'!$C$4:$C$1003))</f>
        <v>0</v>
      </c>
      <c r="L92" s="118">
        <f>SUMPRODUCT(-('Fluxo de Gastos Gerais'!$B$4:$B$1003=Analítico!$B92),-(Analítico!L$1&gt;='Fluxo de Gastos Gerais'!$D$4:$D$1003),-(Analítico!L$1&lt;='Fluxo de Gastos Gerais'!$E$4:$E$1003),-('Fluxo de Gastos Gerais'!$C$4:$C$1003))</f>
        <v>0</v>
      </c>
      <c r="M92" s="118">
        <f>SUMPRODUCT(-('Fluxo de Gastos Gerais'!$B$4:$B$1003=Analítico!$B92),-(Analítico!M$1&gt;='Fluxo de Gastos Gerais'!$D$4:$D$1003),-(Analítico!M$1&lt;='Fluxo de Gastos Gerais'!$E$4:$E$1003),-('Fluxo de Gastos Gerais'!$C$4:$C$1003))</f>
        <v>0</v>
      </c>
      <c r="N92" s="118">
        <f>SUMPRODUCT(-('Fluxo de Gastos Gerais'!$B$4:$B$1003=Analítico!$B92),-(Analítico!N$1&gt;='Fluxo de Gastos Gerais'!$D$4:$D$1003),-(Analítico!N$1&lt;='Fluxo de Gastos Gerais'!$E$4:$E$1003),-('Fluxo de Gastos Gerais'!$C$4:$C$1003))</f>
        <v>0</v>
      </c>
      <c r="O92" s="118">
        <f>SUMPRODUCT(-('Fluxo de Gastos Gerais'!$B$4:$B$1003=Analítico!$B92),-(Analítico!O$1&gt;='Fluxo de Gastos Gerais'!$D$4:$D$1003),-(Analítico!O$1&lt;='Fluxo de Gastos Gerais'!$E$4:$E$1003),-('Fluxo de Gastos Gerais'!$C$4:$C$1003))</f>
        <v>0</v>
      </c>
      <c r="P92" s="118">
        <f>SUMPRODUCT(-('Fluxo de Gastos Gerais'!$B$4:$B$1003=Analítico!$B92),-(Analítico!P$1&gt;='Fluxo de Gastos Gerais'!$D$4:$D$1003),-(Analítico!P$1&lt;='Fluxo de Gastos Gerais'!$E$4:$E$1003),-('Fluxo de Gastos Gerais'!$C$4:$C$1003))</f>
        <v>0</v>
      </c>
      <c r="Q92" s="118">
        <f>SUMPRODUCT(-('Fluxo de Gastos Gerais'!$B$4:$B$1003=Analítico!$B92),-(Analítico!Q$1&gt;='Fluxo de Gastos Gerais'!$D$4:$D$1003),-(Analítico!Q$1&lt;='Fluxo de Gastos Gerais'!$E$4:$E$1003),-('Fluxo de Gastos Gerais'!$C$4:$C$1003))</f>
        <v>0</v>
      </c>
      <c r="R92" s="118">
        <f>SUMPRODUCT(-('Fluxo de Gastos Gerais'!$B$4:$B$1003=Analítico!$B92),-(Analítico!R$1&gt;='Fluxo de Gastos Gerais'!$D$4:$D$1003),-(Analítico!R$1&lt;='Fluxo de Gastos Gerais'!$E$4:$E$1003),-('Fluxo de Gastos Gerais'!$C$4:$C$1003))</f>
        <v>0</v>
      </c>
      <c r="S92" s="118">
        <f>SUMPRODUCT(-('Fluxo de Gastos Gerais'!$B$4:$B$1003=Analítico!$B92),-(Analítico!S$1&gt;='Fluxo de Gastos Gerais'!$D$4:$D$1003),-(Analítico!S$1&lt;='Fluxo de Gastos Gerais'!$E$4:$E$1003),-('Fluxo de Gastos Gerais'!$C$4:$C$1003))</f>
        <v>0</v>
      </c>
      <c r="T92" s="118">
        <f>SUMPRODUCT(-('Fluxo de Gastos Gerais'!$B$4:$B$1003=Analítico!$B92),-(Analítico!T$1&gt;='Fluxo de Gastos Gerais'!$D$4:$D$1003),-(Analítico!T$1&lt;='Fluxo de Gastos Gerais'!$E$4:$E$1003),-('Fluxo de Gastos Gerais'!$C$4:$C$1003))</f>
        <v>0</v>
      </c>
      <c r="U92" s="118">
        <f>SUMPRODUCT(-('Fluxo de Gastos Gerais'!$B$4:$B$1003=Analítico!$B92),-(Analítico!U$1&gt;='Fluxo de Gastos Gerais'!$D$4:$D$1003),-(Analítico!U$1&lt;='Fluxo de Gastos Gerais'!$E$4:$E$1003),-('Fluxo de Gastos Gerais'!$C$4:$C$1003))</f>
        <v>0</v>
      </c>
      <c r="V92" s="118">
        <f>SUMPRODUCT(-('Fluxo de Gastos Gerais'!$B$4:$B$1003=Analítico!$B92),-(Analítico!V$1&gt;='Fluxo de Gastos Gerais'!$D$4:$D$1003),-(Analítico!V$1&lt;='Fluxo de Gastos Gerais'!$E$4:$E$1003),-('Fluxo de Gastos Gerais'!$C$4:$C$1003))</f>
        <v>0</v>
      </c>
      <c r="W92" s="118">
        <f>SUMPRODUCT(-('Fluxo de Gastos Gerais'!$B$4:$B$1003=Analítico!$B92),-(Analítico!W$1&gt;='Fluxo de Gastos Gerais'!$D$4:$D$1003),-(Analítico!W$1&lt;='Fluxo de Gastos Gerais'!$E$4:$E$1003),-('Fluxo de Gastos Gerais'!$C$4:$C$1003))</f>
        <v>0</v>
      </c>
      <c r="X92" s="118">
        <f>SUMPRODUCT(-('Fluxo de Gastos Gerais'!$B$4:$B$1003=Analítico!$B92),-(Analítico!X$1&gt;='Fluxo de Gastos Gerais'!$D$4:$D$1003),-(Analítico!X$1&lt;='Fluxo de Gastos Gerais'!$E$4:$E$1003),-('Fluxo de Gastos Gerais'!$C$4:$C$1003))</f>
        <v>0</v>
      </c>
      <c r="Y92" s="118">
        <f>SUMPRODUCT(-('Fluxo de Gastos Gerais'!$B$4:$B$1003=Analítico!$B92),-(Analítico!Y$1&gt;='Fluxo de Gastos Gerais'!$D$4:$D$1003),-(Analítico!Y$1&lt;='Fluxo de Gastos Gerais'!$E$4:$E$1003),-('Fluxo de Gastos Gerais'!$C$4:$C$1003))</f>
        <v>0</v>
      </c>
      <c r="Z92" s="118">
        <f>SUMPRODUCT(-('Fluxo de Gastos Gerais'!$B$4:$B$1003=Analítico!$B92),-(Analítico!Z$1&gt;='Fluxo de Gastos Gerais'!$D$4:$D$1003),-(Analítico!Z$1&lt;='Fluxo de Gastos Gerais'!$E$4:$E$1003),-('Fluxo de Gastos Gerais'!$C$4:$C$1003))</f>
        <v>0</v>
      </c>
      <c r="AA92" s="113">
        <f t="shared" si="19"/>
        <v>0</v>
      </c>
      <c r="AB92" s="124">
        <f t="shared" ca="1" si="20"/>
        <v>0</v>
      </c>
      <c r="AL92" s="229"/>
      <c r="AM92" s="229"/>
    </row>
    <row r="93" spans="1:39" s="76" customFormat="1" ht="23.25" customHeight="1">
      <c r="A93" s="374" t="s">
        <v>232</v>
      </c>
      <c r="B93" s="377" t="s">
        <v>209</v>
      </c>
      <c r="C93" s="118">
        <f>SUMPRODUCT(-('Fluxo de Gastos Gerais'!$B$4:$B$1003=Analítico!$B93),-(Analítico!C$1&gt;='Fluxo de Gastos Gerais'!$D$4:$D$1003),-(Analítico!C$1&lt;='Fluxo de Gastos Gerais'!$E$4:$E$1003),-('Fluxo de Gastos Gerais'!$C$4:$C$1003))</f>
        <v>0</v>
      </c>
      <c r="D93" s="118">
        <f>SUMPRODUCT(-('Fluxo de Gastos Gerais'!$B$4:$B$1003=Analítico!$B93),-(Analítico!D$1&gt;='Fluxo de Gastos Gerais'!$D$4:$D$1003),-(Analítico!D$1&lt;='Fluxo de Gastos Gerais'!$E$4:$E$1003),-('Fluxo de Gastos Gerais'!$C$4:$C$1003))</f>
        <v>0</v>
      </c>
      <c r="E93" s="118">
        <f>SUMPRODUCT(-('Fluxo de Gastos Gerais'!$B$4:$B$1003=Analítico!$B93),-(Analítico!E$1&gt;='Fluxo de Gastos Gerais'!$D$4:$D$1003),-(Analítico!E$1&lt;='Fluxo de Gastos Gerais'!$E$4:$E$1003),-('Fluxo de Gastos Gerais'!$C$4:$C$1003))</f>
        <v>0</v>
      </c>
      <c r="F93" s="118">
        <f>SUMPRODUCT(-('Fluxo de Gastos Gerais'!$B$4:$B$1003=Analítico!$B93),-(Analítico!F$1&gt;='Fluxo de Gastos Gerais'!$D$4:$D$1003),-(Analítico!F$1&lt;='Fluxo de Gastos Gerais'!$E$4:$E$1003),-('Fluxo de Gastos Gerais'!$C$4:$C$1003))</f>
        <v>0</v>
      </c>
      <c r="G93" s="118">
        <f>SUMPRODUCT(-('Fluxo de Gastos Gerais'!$B$4:$B$1003=Analítico!$B93),-(Analítico!G$1&gt;='Fluxo de Gastos Gerais'!$D$4:$D$1003),-(Analítico!G$1&lt;='Fluxo de Gastos Gerais'!$E$4:$E$1003),-('Fluxo de Gastos Gerais'!$C$4:$C$1003))</f>
        <v>0</v>
      </c>
      <c r="H93" s="118">
        <f>SUMPRODUCT(-('Fluxo de Gastos Gerais'!$B$4:$B$1003=Analítico!$B93),-(Analítico!H$1&gt;='Fluxo de Gastos Gerais'!$D$4:$D$1003),-(Analítico!H$1&lt;='Fluxo de Gastos Gerais'!$E$4:$E$1003),-('Fluxo de Gastos Gerais'!$C$4:$C$1003))</f>
        <v>0</v>
      </c>
      <c r="I93" s="118">
        <f>SUMPRODUCT(-('Fluxo de Gastos Gerais'!$B$4:$B$1003=Analítico!$B93),-(Analítico!I$1&gt;='Fluxo de Gastos Gerais'!$D$4:$D$1003),-(Analítico!I$1&lt;='Fluxo de Gastos Gerais'!$E$4:$E$1003),-('Fluxo de Gastos Gerais'!$C$4:$C$1003))</f>
        <v>0</v>
      </c>
      <c r="J93" s="118">
        <f>SUMPRODUCT(-('Fluxo de Gastos Gerais'!$B$4:$B$1003=Analítico!$B93),-(Analítico!J$1&gt;='Fluxo de Gastos Gerais'!$D$4:$D$1003),-(Analítico!J$1&lt;='Fluxo de Gastos Gerais'!$E$4:$E$1003),-('Fluxo de Gastos Gerais'!$C$4:$C$1003))</f>
        <v>0</v>
      </c>
      <c r="K93" s="118">
        <f>SUMPRODUCT(-('Fluxo de Gastos Gerais'!$B$4:$B$1003=Analítico!$B93),-(Analítico!K$1&gt;='Fluxo de Gastos Gerais'!$D$4:$D$1003),-(Analítico!K$1&lt;='Fluxo de Gastos Gerais'!$E$4:$E$1003),-('Fluxo de Gastos Gerais'!$C$4:$C$1003))</f>
        <v>0</v>
      </c>
      <c r="L93" s="118">
        <f>SUMPRODUCT(-('Fluxo de Gastos Gerais'!$B$4:$B$1003=Analítico!$B93),-(Analítico!L$1&gt;='Fluxo de Gastos Gerais'!$D$4:$D$1003),-(Analítico!L$1&lt;='Fluxo de Gastos Gerais'!$E$4:$E$1003),-('Fluxo de Gastos Gerais'!$C$4:$C$1003))</f>
        <v>0</v>
      </c>
      <c r="M93" s="118">
        <f>SUMPRODUCT(-('Fluxo de Gastos Gerais'!$B$4:$B$1003=Analítico!$B93),-(Analítico!M$1&gt;='Fluxo de Gastos Gerais'!$D$4:$D$1003),-(Analítico!M$1&lt;='Fluxo de Gastos Gerais'!$E$4:$E$1003),-('Fluxo de Gastos Gerais'!$C$4:$C$1003))</f>
        <v>0</v>
      </c>
      <c r="N93" s="118">
        <f>SUMPRODUCT(-('Fluxo de Gastos Gerais'!$B$4:$B$1003=Analítico!$B93),-(Analítico!N$1&gt;='Fluxo de Gastos Gerais'!$D$4:$D$1003),-(Analítico!N$1&lt;='Fluxo de Gastos Gerais'!$E$4:$E$1003),-('Fluxo de Gastos Gerais'!$C$4:$C$1003))</f>
        <v>0</v>
      </c>
      <c r="O93" s="118">
        <f>SUMPRODUCT(-('Fluxo de Gastos Gerais'!$B$4:$B$1003=Analítico!$B93),-(Analítico!O$1&gt;='Fluxo de Gastos Gerais'!$D$4:$D$1003),-(Analítico!O$1&lt;='Fluxo de Gastos Gerais'!$E$4:$E$1003),-('Fluxo de Gastos Gerais'!$C$4:$C$1003))</f>
        <v>0</v>
      </c>
      <c r="P93" s="118">
        <f>SUMPRODUCT(-('Fluxo de Gastos Gerais'!$B$4:$B$1003=Analítico!$B93),-(Analítico!P$1&gt;='Fluxo de Gastos Gerais'!$D$4:$D$1003),-(Analítico!P$1&lt;='Fluxo de Gastos Gerais'!$E$4:$E$1003),-('Fluxo de Gastos Gerais'!$C$4:$C$1003))</f>
        <v>0</v>
      </c>
      <c r="Q93" s="118">
        <f>SUMPRODUCT(-('Fluxo de Gastos Gerais'!$B$4:$B$1003=Analítico!$B93),-(Analítico!Q$1&gt;='Fluxo de Gastos Gerais'!$D$4:$D$1003),-(Analítico!Q$1&lt;='Fluxo de Gastos Gerais'!$E$4:$E$1003),-('Fluxo de Gastos Gerais'!$C$4:$C$1003))</f>
        <v>0</v>
      </c>
      <c r="R93" s="118">
        <f>SUMPRODUCT(-('Fluxo de Gastos Gerais'!$B$4:$B$1003=Analítico!$B93),-(Analítico!R$1&gt;='Fluxo de Gastos Gerais'!$D$4:$D$1003),-(Analítico!R$1&lt;='Fluxo de Gastos Gerais'!$E$4:$E$1003),-('Fluxo de Gastos Gerais'!$C$4:$C$1003))</f>
        <v>0</v>
      </c>
      <c r="S93" s="118">
        <f>SUMPRODUCT(-('Fluxo de Gastos Gerais'!$B$4:$B$1003=Analítico!$B93),-(Analítico!S$1&gt;='Fluxo de Gastos Gerais'!$D$4:$D$1003),-(Analítico!S$1&lt;='Fluxo de Gastos Gerais'!$E$4:$E$1003),-('Fluxo de Gastos Gerais'!$C$4:$C$1003))</f>
        <v>0</v>
      </c>
      <c r="T93" s="118">
        <f>SUMPRODUCT(-('Fluxo de Gastos Gerais'!$B$4:$B$1003=Analítico!$B93),-(Analítico!T$1&gt;='Fluxo de Gastos Gerais'!$D$4:$D$1003),-(Analítico!T$1&lt;='Fluxo de Gastos Gerais'!$E$4:$E$1003),-('Fluxo de Gastos Gerais'!$C$4:$C$1003))</f>
        <v>0</v>
      </c>
      <c r="U93" s="118">
        <f>SUMPRODUCT(-('Fluxo de Gastos Gerais'!$B$4:$B$1003=Analítico!$B93),-(Analítico!U$1&gt;='Fluxo de Gastos Gerais'!$D$4:$D$1003),-(Analítico!U$1&lt;='Fluxo de Gastos Gerais'!$E$4:$E$1003),-('Fluxo de Gastos Gerais'!$C$4:$C$1003))</f>
        <v>0</v>
      </c>
      <c r="V93" s="118">
        <f>SUMPRODUCT(-('Fluxo de Gastos Gerais'!$B$4:$B$1003=Analítico!$B93),-(Analítico!V$1&gt;='Fluxo de Gastos Gerais'!$D$4:$D$1003),-(Analítico!V$1&lt;='Fluxo de Gastos Gerais'!$E$4:$E$1003),-('Fluxo de Gastos Gerais'!$C$4:$C$1003))</f>
        <v>0</v>
      </c>
      <c r="W93" s="118">
        <f>SUMPRODUCT(-('Fluxo de Gastos Gerais'!$B$4:$B$1003=Analítico!$B93),-(Analítico!W$1&gt;='Fluxo de Gastos Gerais'!$D$4:$D$1003),-(Analítico!W$1&lt;='Fluxo de Gastos Gerais'!$E$4:$E$1003),-('Fluxo de Gastos Gerais'!$C$4:$C$1003))</f>
        <v>0</v>
      </c>
      <c r="X93" s="118">
        <f>SUMPRODUCT(-('Fluxo de Gastos Gerais'!$B$4:$B$1003=Analítico!$B93),-(Analítico!X$1&gt;='Fluxo de Gastos Gerais'!$D$4:$D$1003),-(Analítico!X$1&lt;='Fluxo de Gastos Gerais'!$E$4:$E$1003),-('Fluxo de Gastos Gerais'!$C$4:$C$1003))</f>
        <v>0</v>
      </c>
      <c r="Y93" s="118">
        <f>SUMPRODUCT(-('Fluxo de Gastos Gerais'!$B$4:$B$1003=Analítico!$B93),-(Analítico!Y$1&gt;='Fluxo de Gastos Gerais'!$D$4:$D$1003),-(Analítico!Y$1&lt;='Fluxo de Gastos Gerais'!$E$4:$E$1003),-('Fluxo de Gastos Gerais'!$C$4:$C$1003))</f>
        <v>0</v>
      </c>
      <c r="Z93" s="118">
        <f>SUMPRODUCT(-('Fluxo de Gastos Gerais'!$B$4:$B$1003=Analítico!$B93),-(Analítico!Z$1&gt;='Fluxo de Gastos Gerais'!$D$4:$D$1003),-(Analítico!Z$1&lt;='Fluxo de Gastos Gerais'!$E$4:$E$1003),-('Fluxo de Gastos Gerais'!$C$4:$C$1003))</f>
        <v>0</v>
      </c>
      <c r="AA93" s="113">
        <f t="shared" si="19"/>
        <v>0</v>
      </c>
      <c r="AB93" s="124">
        <f t="shared" ca="1" si="20"/>
        <v>0</v>
      </c>
      <c r="AL93" s="229"/>
      <c r="AM93" s="229"/>
    </row>
    <row r="94" spans="1:39" s="76" customFormat="1" ht="23.25" customHeight="1">
      <c r="A94" s="374" t="s">
        <v>233</v>
      </c>
      <c r="B94" s="377" t="s">
        <v>210</v>
      </c>
      <c r="C94" s="118">
        <f>SUMPRODUCT(-('Fluxo de Gastos Gerais'!$B$4:$B$1003=Analítico!$B94),-(Analítico!C$1&gt;='Fluxo de Gastos Gerais'!$D$4:$D$1003),-(Analítico!C$1&lt;='Fluxo de Gastos Gerais'!$E$4:$E$1003),-('Fluxo de Gastos Gerais'!$C$4:$C$1003))</f>
        <v>0</v>
      </c>
      <c r="D94" s="118">
        <f>SUMPRODUCT(-('Fluxo de Gastos Gerais'!$B$4:$B$1003=Analítico!$B94),-(Analítico!D$1&gt;='Fluxo de Gastos Gerais'!$D$4:$D$1003),-(Analítico!D$1&lt;='Fluxo de Gastos Gerais'!$E$4:$E$1003),-('Fluxo de Gastos Gerais'!$C$4:$C$1003))</f>
        <v>0</v>
      </c>
      <c r="E94" s="118">
        <f>SUMPRODUCT(-('Fluxo de Gastos Gerais'!$B$4:$B$1003=Analítico!$B94),-(Analítico!E$1&gt;='Fluxo de Gastos Gerais'!$D$4:$D$1003),-(Analítico!E$1&lt;='Fluxo de Gastos Gerais'!$E$4:$E$1003),-('Fluxo de Gastos Gerais'!$C$4:$C$1003))</f>
        <v>0</v>
      </c>
      <c r="F94" s="118">
        <f>SUMPRODUCT(-('Fluxo de Gastos Gerais'!$B$4:$B$1003=Analítico!$B94),-(Analítico!F$1&gt;='Fluxo de Gastos Gerais'!$D$4:$D$1003),-(Analítico!F$1&lt;='Fluxo de Gastos Gerais'!$E$4:$E$1003),-('Fluxo de Gastos Gerais'!$C$4:$C$1003))</f>
        <v>0</v>
      </c>
      <c r="G94" s="118">
        <f>SUMPRODUCT(-('Fluxo de Gastos Gerais'!$B$4:$B$1003=Analítico!$B94),-(Analítico!G$1&gt;='Fluxo de Gastos Gerais'!$D$4:$D$1003),-(Analítico!G$1&lt;='Fluxo de Gastos Gerais'!$E$4:$E$1003),-('Fluxo de Gastos Gerais'!$C$4:$C$1003))</f>
        <v>0</v>
      </c>
      <c r="H94" s="118">
        <f>SUMPRODUCT(-('Fluxo de Gastos Gerais'!$B$4:$B$1003=Analítico!$B94),-(Analítico!H$1&gt;='Fluxo de Gastos Gerais'!$D$4:$D$1003),-(Analítico!H$1&lt;='Fluxo de Gastos Gerais'!$E$4:$E$1003),-('Fluxo de Gastos Gerais'!$C$4:$C$1003))</f>
        <v>0</v>
      </c>
      <c r="I94" s="118">
        <f>SUMPRODUCT(-('Fluxo de Gastos Gerais'!$B$4:$B$1003=Analítico!$B94),-(Analítico!I$1&gt;='Fluxo de Gastos Gerais'!$D$4:$D$1003),-(Analítico!I$1&lt;='Fluxo de Gastos Gerais'!$E$4:$E$1003),-('Fluxo de Gastos Gerais'!$C$4:$C$1003))</f>
        <v>0</v>
      </c>
      <c r="J94" s="118">
        <f>SUMPRODUCT(-('Fluxo de Gastos Gerais'!$B$4:$B$1003=Analítico!$B94),-(Analítico!J$1&gt;='Fluxo de Gastos Gerais'!$D$4:$D$1003),-(Analítico!J$1&lt;='Fluxo de Gastos Gerais'!$E$4:$E$1003),-('Fluxo de Gastos Gerais'!$C$4:$C$1003))</f>
        <v>0</v>
      </c>
      <c r="K94" s="118">
        <f>SUMPRODUCT(-('Fluxo de Gastos Gerais'!$B$4:$B$1003=Analítico!$B94),-(Analítico!K$1&gt;='Fluxo de Gastos Gerais'!$D$4:$D$1003),-(Analítico!K$1&lt;='Fluxo de Gastos Gerais'!$E$4:$E$1003),-('Fluxo de Gastos Gerais'!$C$4:$C$1003))</f>
        <v>0</v>
      </c>
      <c r="L94" s="118">
        <f>SUMPRODUCT(-('Fluxo de Gastos Gerais'!$B$4:$B$1003=Analítico!$B94),-(Analítico!L$1&gt;='Fluxo de Gastos Gerais'!$D$4:$D$1003),-(Analítico!L$1&lt;='Fluxo de Gastos Gerais'!$E$4:$E$1003),-('Fluxo de Gastos Gerais'!$C$4:$C$1003))</f>
        <v>0</v>
      </c>
      <c r="M94" s="118">
        <f>SUMPRODUCT(-('Fluxo de Gastos Gerais'!$B$4:$B$1003=Analítico!$B94),-(Analítico!M$1&gt;='Fluxo de Gastos Gerais'!$D$4:$D$1003),-(Analítico!M$1&lt;='Fluxo de Gastos Gerais'!$E$4:$E$1003),-('Fluxo de Gastos Gerais'!$C$4:$C$1003))</f>
        <v>0</v>
      </c>
      <c r="N94" s="118">
        <f>SUMPRODUCT(-('Fluxo de Gastos Gerais'!$B$4:$B$1003=Analítico!$B94),-(Analítico!N$1&gt;='Fluxo de Gastos Gerais'!$D$4:$D$1003),-(Analítico!N$1&lt;='Fluxo de Gastos Gerais'!$E$4:$E$1003),-('Fluxo de Gastos Gerais'!$C$4:$C$1003))</f>
        <v>0</v>
      </c>
      <c r="O94" s="118">
        <f>SUMPRODUCT(-('Fluxo de Gastos Gerais'!$B$4:$B$1003=Analítico!$B94),-(Analítico!O$1&gt;='Fluxo de Gastos Gerais'!$D$4:$D$1003),-(Analítico!O$1&lt;='Fluxo de Gastos Gerais'!$E$4:$E$1003),-('Fluxo de Gastos Gerais'!$C$4:$C$1003))</f>
        <v>0</v>
      </c>
      <c r="P94" s="118">
        <f>SUMPRODUCT(-('Fluxo de Gastos Gerais'!$B$4:$B$1003=Analítico!$B94),-(Analítico!P$1&gt;='Fluxo de Gastos Gerais'!$D$4:$D$1003),-(Analítico!P$1&lt;='Fluxo de Gastos Gerais'!$E$4:$E$1003),-('Fluxo de Gastos Gerais'!$C$4:$C$1003))</f>
        <v>0</v>
      </c>
      <c r="Q94" s="118">
        <f>SUMPRODUCT(-('Fluxo de Gastos Gerais'!$B$4:$B$1003=Analítico!$B94),-(Analítico!Q$1&gt;='Fluxo de Gastos Gerais'!$D$4:$D$1003),-(Analítico!Q$1&lt;='Fluxo de Gastos Gerais'!$E$4:$E$1003),-('Fluxo de Gastos Gerais'!$C$4:$C$1003))</f>
        <v>0</v>
      </c>
      <c r="R94" s="118">
        <f>SUMPRODUCT(-('Fluxo de Gastos Gerais'!$B$4:$B$1003=Analítico!$B94),-(Analítico!R$1&gt;='Fluxo de Gastos Gerais'!$D$4:$D$1003),-(Analítico!R$1&lt;='Fluxo de Gastos Gerais'!$E$4:$E$1003),-('Fluxo de Gastos Gerais'!$C$4:$C$1003))</f>
        <v>0</v>
      </c>
      <c r="S94" s="118">
        <f>SUMPRODUCT(-('Fluxo de Gastos Gerais'!$B$4:$B$1003=Analítico!$B94),-(Analítico!S$1&gt;='Fluxo de Gastos Gerais'!$D$4:$D$1003),-(Analítico!S$1&lt;='Fluxo de Gastos Gerais'!$E$4:$E$1003),-('Fluxo de Gastos Gerais'!$C$4:$C$1003))</f>
        <v>0</v>
      </c>
      <c r="T94" s="118">
        <f>SUMPRODUCT(-('Fluxo de Gastos Gerais'!$B$4:$B$1003=Analítico!$B94),-(Analítico!T$1&gt;='Fluxo de Gastos Gerais'!$D$4:$D$1003),-(Analítico!T$1&lt;='Fluxo de Gastos Gerais'!$E$4:$E$1003),-('Fluxo de Gastos Gerais'!$C$4:$C$1003))</f>
        <v>0</v>
      </c>
      <c r="U94" s="118">
        <f>SUMPRODUCT(-('Fluxo de Gastos Gerais'!$B$4:$B$1003=Analítico!$B94),-(Analítico!U$1&gt;='Fluxo de Gastos Gerais'!$D$4:$D$1003),-(Analítico!U$1&lt;='Fluxo de Gastos Gerais'!$E$4:$E$1003),-('Fluxo de Gastos Gerais'!$C$4:$C$1003))</f>
        <v>0</v>
      </c>
      <c r="V94" s="118">
        <f>SUMPRODUCT(-('Fluxo de Gastos Gerais'!$B$4:$B$1003=Analítico!$B94),-(Analítico!V$1&gt;='Fluxo de Gastos Gerais'!$D$4:$D$1003),-(Analítico!V$1&lt;='Fluxo de Gastos Gerais'!$E$4:$E$1003),-('Fluxo de Gastos Gerais'!$C$4:$C$1003))</f>
        <v>0</v>
      </c>
      <c r="W94" s="118">
        <f>SUMPRODUCT(-('Fluxo de Gastos Gerais'!$B$4:$B$1003=Analítico!$B94),-(Analítico!W$1&gt;='Fluxo de Gastos Gerais'!$D$4:$D$1003),-(Analítico!W$1&lt;='Fluxo de Gastos Gerais'!$E$4:$E$1003),-('Fluxo de Gastos Gerais'!$C$4:$C$1003))</f>
        <v>0</v>
      </c>
      <c r="X94" s="118">
        <f>SUMPRODUCT(-('Fluxo de Gastos Gerais'!$B$4:$B$1003=Analítico!$B94),-(Analítico!X$1&gt;='Fluxo de Gastos Gerais'!$D$4:$D$1003),-(Analítico!X$1&lt;='Fluxo de Gastos Gerais'!$E$4:$E$1003),-('Fluxo de Gastos Gerais'!$C$4:$C$1003))</f>
        <v>0</v>
      </c>
      <c r="Y94" s="118">
        <f>SUMPRODUCT(-('Fluxo de Gastos Gerais'!$B$4:$B$1003=Analítico!$B94),-(Analítico!Y$1&gt;='Fluxo de Gastos Gerais'!$D$4:$D$1003),-(Analítico!Y$1&lt;='Fluxo de Gastos Gerais'!$E$4:$E$1003),-('Fluxo de Gastos Gerais'!$C$4:$C$1003))</f>
        <v>0</v>
      </c>
      <c r="Z94" s="118">
        <f>SUMPRODUCT(-('Fluxo de Gastos Gerais'!$B$4:$B$1003=Analítico!$B94),-(Analítico!Z$1&gt;='Fluxo de Gastos Gerais'!$D$4:$D$1003),-(Analítico!Z$1&lt;='Fluxo de Gastos Gerais'!$E$4:$E$1003),-('Fluxo de Gastos Gerais'!$C$4:$C$1003))</f>
        <v>0</v>
      </c>
      <c r="AA94" s="113">
        <f t="shared" si="19"/>
        <v>0</v>
      </c>
      <c r="AB94" s="124">
        <f t="shared" ca="1" si="20"/>
        <v>0</v>
      </c>
      <c r="AL94" s="229"/>
      <c r="AM94" s="229"/>
    </row>
    <row r="95" spans="1:39" s="76" customFormat="1" ht="23.25" customHeight="1">
      <c r="A95" s="374" t="s">
        <v>234</v>
      </c>
      <c r="B95" s="377" t="s">
        <v>78</v>
      </c>
      <c r="C95" s="118">
        <f>SUMPRODUCT(-('Fluxo de Gastos Gerais'!$B$4:$B$1003=Analítico!$B95),-(Analítico!C$1&gt;='Fluxo de Gastos Gerais'!$D$4:$D$1003),-(Analítico!C$1&lt;='Fluxo de Gastos Gerais'!$E$4:$E$1003),-('Fluxo de Gastos Gerais'!$C$4:$C$1003))</f>
        <v>0</v>
      </c>
      <c r="D95" s="118">
        <f>SUMPRODUCT(-('Fluxo de Gastos Gerais'!$B$4:$B$1003=Analítico!$B95),-(Analítico!D$1&gt;='Fluxo de Gastos Gerais'!$D$4:$D$1003),-(Analítico!D$1&lt;='Fluxo de Gastos Gerais'!$E$4:$E$1003),-('Fluxo de Gastos Gerais'!$C$4:$C$1003))</f>
        <v>0</v>
      </c>
      <c r="E95" s="118">
        <f>SUMPRODUCT(-('Fluxo de Gastos Gerais'!$B$4:$B$1003=Analítico!$B95),-(Analítico!E$1&gt;='Fluxo de Gastos Gerais'!$D$4:$D$1003),-(Analítico!E$1&lt;='Fluxo de Gastos Gerais'!$E$4:$E$1003),-('Fluxo de Gastos Gerais'!$C$4:$C$1003))</f>
        <v>0</v>
      </c>
      <c r="F95" s="118">
        <f>SUMPRODUCT(-('Fluxo de Gastos Gerais'!$B$4:$B$1003=Analítico!$B95),-(Analítico!F$1&gt;='Fluxo de Gastos Gerais'!$D$4:$D$1003),-(Analítico!F$1&lt;='Fluxo de Gastos Gerais'!$E$4:$E$1003),-('Fluxo de Gastos Gerais'!$C$4:$C$1003))</f>
        <v>0</v>
      </c>
      <c r="G95" s="118">
        <f>SUMPRODUCT(-('Fluxo de Gastos Gerais'!$B$4:$B$1003=Analítico!$B95),-(Analítico!G$1&gt;='Fluxo de Gastos Gerais'!$D$4:$D$1003),-(Analítico!G$1&lt;='Fluxo de Gastos Gerais'!$E$4:$E$1003),-('Fluxo de Gastos Gerais'!$C$4:$C$1003))</f>
        <v>0</v>
      </c>
      <c r="H95" s="118">
        <f>SUMPRODUCT(-('Fluxo de Gastos Gerais'!$B$4:$B$1003=Analítico!$B95),-(Analítico!H$1&gt;='Fluxo de Gastos Gerais'!$D$4:$D$1003),-(Analítico!H$1&lt;='Fluxo de Gastos Gerais'!$E$4:$E$1003),-('Fluxo de Gastos Gerais'!$C$4:$C$1003))</f>
        <v>0</v>
      </c>
      <c r="I95" s="118">
        <f>SUMPRODUCT(-('Fluxo de Gastos Gerais'!$B$4:$B$1003=Analítico!$B95),-(Analítico!I$1&gt;='Fluxo de Gastos Gerais'!$D$4:$D$1003),-(Analítico!I$1&lt;='Fluxo de Gastos Gerais'!$E$4:$E$1003),-('Fluxo de Gastos Gerais'!$C$4:$C$1003))</f>
        <v>0</v>
      </c>
      <c r="J95" s="118">
        <f>SUMPRODUCT(-('Fluxo de Gastos Gerais'!$B$4:$B$1003=Analítico!$B95),-(Analítico!J$1&gt;='Fluxo de Gastos Gerais'!$D$4:$D$1003),-(Analítico!J$1&lt;='Fluxo de Gastos Gerais'!$E$4:$E$1003),-('Fluxo de Gastos Gerais'!$C$4:$C$1003))</f>
        <v>0</v>
      </c>
      <c r="K95" s="118">
        <f>SUMPRODUCT(-('Fluxo de Gastos Gerais'!$B$4:$B$1003=Analítico!$B95),-(Analítico!K$1&gt;='Fluxo de Gastos Gerais'!$D$4:$D$1003),-(Analítico!K$1&lt;='Fluxo de Gastos Gerais'!$E$4:$E$1003),-('Fluxo de Gastos Gerais'!$C$4:$C$1003))</f>
        <v>0</v>
      </c>
      <c r="L95" s="118">
        <f>SUMPRODUCT(-('Fluxo de Gastos Gerais'!$B$4:$B$1003=Analítico!$B95),-(Analítico!L$1&gt;='Fluxo de Gastos Gerais'!$D$4:$D$1003),-(Analítico!L$1&lt;='Fluxo de Gastos Gerais'!$E$4:$E$1003),-('Fluxo de Gastos Gerais'!$C$4:$C$1003))</f>
        <v>0</v>
      </c>
      <c r="M95" s="118">
        <f>SUMPRODUCT(-('Fluxo de Gastos Gerais'!$B$4:$B$1003=Analítico!$B95),-(Analítico!M$1&gt;='Fluxo de Gastos Gerais'!$D$4:$D$1003),-(Analítico!M$1&lt;='Fluxo de Gastos Gerais'!$E$4:$E$1003),-('Fluxo de Gastos Gerais'!$C$4:$C$1003))</f>
        <v>0</v>
      </c>
      <c r="N95" s="118">
        <f>SUMPRODUCT(-('Fluxo de Gastos Gerais'!$B$4:$B$1003=Analítico!$B95),-(Analítico!N$1&gt;='Fluxo de Gastos Gerais'!$D$4:$D$1003),-(Analítico!N$1&lt;='Fluxo de Gastos Gerais'!$E$4:$E$1003),-('Fluxo de Gastos Gerais'!$C$4:$C$1003))</f>
        <v>0</v>
      </c>
      <c r="O95" s="118">
        <f>SUMPRODUCT(-('Fluxo de Gastos Gerais'!$B$4:$B$1003=Analítico!$B95),-(Analítico!O$1&gt;='Fluxo de Gastos Gerais'!$D$4:$D$1003),-(Analítico!O$1&lt;='Fluxo de Gastos Gerais'!$E$4:$E$1003),-('Fluxo de Gastos Gerais'!$C$4:$C$1003))</f>
        <v>0</v>
      </c>
      <c r="P95" s="118">
        <f>SUMPRODUCT(-('Fluxo de Gastos Gerais'!$B$4:$B$1003=Analítico!$B95),-(Analítico!P$1&gt;='Fluxo de Gastos Gerais'!$D$4:$D$1003),-(Analítico!P$1&lt;='Fluxo de Gastos Gerais'!$E$4:$E$1003),-('Fluxo de Gastos Gerais'!$C$4:$C$1003))</f>
        <v>0</v>
      </c>
      <c r="Q95" s="118">
        <f>SUMPRODUCT(-('Fluxo de Gastos Gerais'!$B$4:$B$1003=Analítico!$B95),-(Analítico!Q$1&gt;='Fluxo de Gastos Gerais'!$D$4:$D$1003),-(Analítico!Q$1&lt;='Fluxo de Gastos Gerais'!$E$4:$E$1003),-('Fluxo de Gastos Gerais'!$C$4:$C$1003))</f>
        <v>0</v>
      </c>
      <c r="R95" s="118">
        <f>SUMPRODUCT(-('Fluxo de Gastos Gerais'!$B$4:$B$1003=Analítico!$B95),-(Analítico!R$1&gt;='Fluxo de Gastos Gerais'!$D$4:$D$1003),-(Analítico!R$1&lt;='Fluxo de Gastos Gerais'!$E$4:$E$1003),-('Fluxo de Gastos Gerais'!$C$4:$C$1003))</f>
        <v>0</v>
      </c>
      <c r="S95" s="118">
        <f>SUMPRODUCT(-('Fluxo de Gastos Gerais'!$B$4:$B$1003=Analítico!$B95),-(Analítico!S$1&gt;='Fluxo de Gastos Gerais'!$D$4:$D$1003),-(Analítico!S$1&lt;='Fluxo de Gastos Gerais'!$E$4:$E$1003),-('Fluxo de Gastos Gerais'!$C$4:$C$1003))</f>
        <v>0</v>
      </c>
      <c r="T95" s="118">
        <f>SUMPRODUCT(-('Fluxo de Gastos Gerais'!$B$4:$B$1003=Analítico!$B95),-(Analítico!T$1&gt;='Fluxo de Gastos Gerais'!$D$4:$D$1003),-(Analítico!T$1&lt;='Fluxo de Gastos Gerais'!$E$4:$E$1003),-('Fluxo de Gastos Gerais'!$C$4:$C$1003))</f>
        <v>0</v>
      </c>
      <c r="U95" s="118">
        <f>SUMPRODUCT(-('Fluxo de Gastos Gerais'!$B$4:$B$1003=Analítico!$B95),-(Analítico!U$1&gt;='Fluxo de Gastos Gerais'!$D$4:$D$1003),-(Analítico!U$1&lt;='Fluxo de Gastos Gerais'!$E$4:$E$1003),-('Fluxo de Gastos Gerais'!$C$4:$C$1003))</f>
        <v>0</v>
      </c>
      <c r="V95" s="118">
        <f>SUMPRODUCT(-('Fluxo de Gastos Gerais'!$B$4:$B$1003=Analítico!$B95),-(Analítico!V$1&gt;='Fluxo de Gastos Gerais'!$D$4:$D$1003),-(Analítico!V$1&lt;='Fluxo de Gastos Gerais'!$E$4:$E$1003),-('Fluxo de Gastos Gerais'!$C$4:$C$1003))</f>
        <v>0</v>
      </c>
      <c r="W95" s="118">
        <f>SUMPRODUCT(-('Fluxo de Gastos Gerais'!$B$4:$B$1003=Analítico!$B95),-(Analítico!W$1&gt;='Fluxo de Gastos Gerais'!$D$4:$D$1003),-(Analítico!W$1&lt;='Fluxo de Gastos Gerais'!$E$4:$E$1003),-('Fluxo de Gastos Gerais'!$C$4:$C$1003))</f>
        <v>0</v>
      </c>
      <c r="X95" s="118">
        <f>SUMPRODUCT(-('Fluxo de Gastos Gerais'!$B$4:$B$1003=Analítico!$B95),-(Analítico!X$1&gt;='Fluxo de Gastos Gerais'!$D$4:$D$1003),-(Analítico!X$1&lt;='Fluxo de Gastos Gerais'!$E$4:$E$1003),-('Fluxo de Gastos Gerais'!$C$4:$C$1003))</f>
        <v>0</v>
      </c>
      <c r="Y95" s="118">
        <f>SUMPRODUCT(-('Fluxo de Gastos Gerais'!$B$4:$B$1003=Analítico!$B95),-(Analítico!Y$1&gt;='Fluxo de Gastos Gerais'!$D$4:$D$1003),-(Analítico!Y$1&lt;='Fluxo de Gastos Gerais'!$E$4:$E$1003),-('Fluxo de Gastos Gerais'!$C$4:$C$1003))</f>
        <v>0</v>
      </c>
      <c r="Z95" s="118">
        <f>SUMPRODUCT(-('Fluxo de Gastos Gerais'!$B$4:$B$1003=Analítico!$B95),-(Analítico!Z$1&gt;='Fluxo de Gastos Gerais'!$D$4:$D$1003),-(Analítico!Z$1&lt;='Fluxo de Gastos Gerais'!$E$4:$E$1003),-('Fluxo de Gastos Gerais'!$C$4:$C$1003))</f>
        <v>0</v>
      </c>
      <c r="AA95" s="113">
        <f t="shared" si="19"/>
        <v>0</v>
      </c>
      <c r="AB95" s="124">
        <f t="shared" ca="1" si="20"/>
        <v>0</v>
      </c>
      <c r="AL95" s="229"/>
      <c r="AM95" s="229"/>
    </row>
    <row r="96" spans="1:39" s="76" customFormat="1" ht="23.25" customHeight="1">
      <c r="A96" s="374" t="s">
        <v>235</v>
      </c>
      <c r="B96" s="377" t="s">
        <v>66</v>
      </c>
      <c r="C96" s="118">
        <f>SUMPRODUCT(-('Fluxo de Gastos Gerais'!$B$4:$B$1003=Analítico!$B96),-(Analítico!C$1&gt;='Fluxo de Gastos Gerais'!$D$4:$D$1003),-(Analítico!C$1&lt;='Fluxo de Gastos Gerais'!$E$4:$E$1003),-('Fluxo de Gastos Gerais'!$C$4:$C$1003))</f>
        <v>0</v>
      </c>
      <c r="D96" s="118">
        <f>SUMPRODUCT(-('Fluxo de Gastos Gerais'!$B$4:$B$1003=Analítico!$B96),-(Analítico!D$1&gt;='Fluxo de Gastos Gerais'!$D$4:$D$1003),-(Analítico!D$1&lt;='Fluxo de Gastos Gerais'!$E$4:$E$1003),-('Fluxo de Gastos Gerais'!$C$4:$C$1003))</f>
        <v>0</v>
      </c>
      <c r="E96" s="118">
        <f>SUMPRODUCT(-('Fluxo de Gastos Gerais'!$B$4:$B$1003=Analítico!$B96),-(Analítico!E$1&gt;='Fluxo de Gastos Gerais'!$D$4:$D$1003),-(Analítico!E$1&lt;='Fluxo de Gastos Gerais'!$E$4:$E$1003),-('Fluxo de Gastos Gerais'!$C$4:$C$1003))</f>
        <v>0</v>
      </c>
      <c r="F96" s="118">
        <f>SUMPRODUCT(-('Fluxo de Gastos Gerais'!$B$4:$B$1003=Analítico!$B96),-(Analítico!F$1&gt;='Fluxo de Gastos Gerais'!$D$4:$D$1003),-(Analítico!F$1&lt;='Fluxo de Gastos Gerais'!$E$4:$E$1003),-('Fluxo de Gastos Gerais'!$C$4:$C$1003))</f>
        <v>0</v>
      </c>
      <c r="G96" s="118">
        <f>SUMPRODUCT(-('Fluxo de Gastos Gerais'!$B$4:$B$1003=Analítico!$B96),-(Analítico!G$1&gt;='Fluxo de Gastos Gerais'!$D$4:$D$1003),-(Analítico!G$1&lt;='Fluxo de Gastos Gerais'!$E$4:$E$1003),-('Fluxo de Gastos Gerais'!$C$4:$C$1003))</f>
        <v>0</v>
      </c>
      <c r="H96" s="118">
        <f>SUMPRODUCT(-('Fluxo de Gastos Gerais'!$B$4:$B$1003=Analítico!$B96),-(Analítico!H$1&gt;='Fluxo de Gastos Gerais'!$D$4:$D$1003),-(Analítico!H$1&lt;='Fluxo de Gastos Gerais'!$E$4:$E$1003),-('Fluxo de Gastos Gerais'!$C$4:$C$1003))</f>
        <v>0</v>
      </c>
      <c r="I96" s="118">
        <f>SUMPRODUCT(-('Fluxo de Gastos Gerais'!$B$4:$B$1003=Analítico!$B96),-(Analítico!I$1&gt;='Fluxo de Gastos Gerais'!$D$4:$D$1003),-(Analítico!I$1&lt;='Fluxo de Gastos Gerais'!$E$4:$E$1003),-('Fluxo de Gastos Gerais'!$C$4:$C$1003))</f>
        <v>0</v>
      </c>
      <c r="J96" s="118">
        <f>SUMPRODUCT(-('Fluxo de Gastos Gerais'!$B$4:$B$1003=Analítico!$B96),-(Analítico!J$1&gt;='Fluxo de Gastos Gerais'!$D$4:$D$1003),-(Analítico!J$1&lt;='Fluxo de Gastos Gerais'!$E$4:$E$1003),-('Fluxo de Gastos Gerais'!$C$4:$C$1003))</f>
        <v>0</v>
      </c>
      <c r="K96" s="118">
        <f>SUMPRODUCT(-('Fluxo de Gastos Gerais'!$B$4:$B$1003=Analítico!$B96),-(Analítico!K$1&gt;='Fluxo de Gastos Gerais'!$D$4:$D$1003),-(Analítico!K$1&lt;='Fluxo de Gastos Gerais'!$E$4:$E$1003),-('Fluxo de Gastos Gerais'!$C$4:$C$1003))</f>
        <v>0</v>
      </c>
      <c r="L96" s="118">
        <f>SUMPRODUCT(-('Fluxo de Gastos Gerais'!$B$4:$B$1003=Analítico!$B96),-(Analítico!L$1&gt;='Fluxo de Gastos Gerais'!$D$4:$D$1003),-(Analítico!L$1&lt;='Fluxo de Gastos Gerais'!$E$4:$E$1003),-('Fluxo de Gastos Gerais'!$C$4:$C$1003))</f>
        <v>0</v>
      </c>
      <c r="M96" s="118">
        <f>SUMPRODUCT(-('Fluxo de Gastos Gerais'!$B$4:$B$1003=Analítico!$B96),-(Analítico!M$1&gt;='Fluxo de Gastos Gerais'!$D$4:$D$1003),-(Analítico!M$1&lt;='Fluxo de Gastos Gerais'!$E$4:$E$1003),-('Fluxo de Gastos Gerais'!$C$4:$C$1003))</f>
        <v>0</v>
      </c>
      <c r="N96" s="118">
        <f>SUMPRODUCT(-('Fluxo de Gastos Gerais'!$B$4:$B$1003=Analítico!$B96),-(Analítico!N$1&gt;='Fluxo de Gastos Gerais'!$D$4:$D$1003),-(Analítico!N$1&lt;='Fluxo de Gastos Gerais'!$E$4:$E$1003),-('Fluxo de Gastos Gerais'!$C$4:$C$1003))</f>
        <v>0</v>
      </c>
      <c r="O96" s="118">
        <f>SUMPRODUCT(-('Fluxo de Gastos Gerais'!$B$4:$B$1003=Analítico!$B96),-(Analítico!O$1&gt;='Fluxo de Gastos Gerais'!$D$4:$D$1003),-(Analítico!O$1&lt;='Fluxo de Gastos Gerais'!$E$4:$E$1003),-('Fluxo de Gastos Gerais'!$C$4:$C$1003))</f>
        <v>0</v>
      </c>
      <c r="P96" s="118">
        <f>SUMPRODUCT(-('Fluxo de Gastos Gerais'!$B$4:$B$1003=Analítico!$B96),-(Analítico!P$1&gt;='Fluxo de Gastos Gerais'!$D$4:$D$1003),-(Analítico!P$1&lt;='Fluxo de Gastos Gerais'!$E$4:$E$1003),-('Fluxo de Gastos Gerais'!$C$4:$C$1003))</f>
        <v>0</v>
      </c>
      <c r="Q96" s="118">
        <f>SUMPRODUCT(-('Fluxo de Gastos Gerais'!$B$4:$B$1003=Analítico!$B96),-(Analítico!Q$1&gt;='Fluxo de Gastos Gerais'!$D$4:$D$1003),-(Analítico!Q$1&lt;='Fluxo de Gastos Gerais'!$E$4:$E$1003),-('Fluxo de Gastos Gerais'!$C$4:$C$1003))</f>
        <v>0</v>
      </c>
      <c r="R96" s="118">
        <f>SUMPRODUCT(-('Fluxo de Gastos Gerais'!$B$4:$B$1003=Analítico!$B96),-(Analítico!R$1&gt;='Fluxo de Gastos Gerais'!$D$4:$D$1003),-(Analítico!R$1&lt;='Fluxo de Gastos Gerais'!$E$4:$E$1003),-('Fluxo de Gastos Gerais'!$C$4:$C$1003))</f>
        <v>0</v>
      </c>
      <c r="S96" s="118">
        <f>SUMPRODUCT(-('Fluxo de Gastos Gerais'!$B$4:$B$1003=Analítico!$B96),-(Analítico!S$1&gt;='Fluxo de Gastos Gerais'!$D$4:$D$1003),-(Analítico!S$1&lt;='Fluxo de Gastos Gerais'!$E$4:$E$1003),-('Fluxo de Gastos Gerais'!$C$4:$C$1003))</f>
        <v>0</v>
      </c>
      <c r="T96" s="118">
        <f>SUMPRODUCT(-('Fluxo de Gastos Gerais'!$B$4:$B$1003=Analítico!$B96),-(Analítico!T$1&gt;='Fluxo de Gastos Gerais'!$D$4:$D$1003),-(Analítico!T$1&lt;='Fluxo de Gastos Gerais'!$E$4:$E$1003),-('Fluxo de Gastos Gerais'!$C$4:$C$1003))</f>
        <v>0</v>
      </c>
      <c r="U96" s="118">
        <f>SUMPRODUCT(-('Fluxo de Gastos Gerais'!$B$4:$B$1003=Analítico!$B96),-(Analítico!U$1&gt;='Fluxo de Gastos Gerais'!$D$4:$D$1003),-(Analítico!U$1&lt;='Fluxo de Gastos Gerais'!$E$4:$E$1003),-('Fluxo de Gastos Gerais'!$C$4:$C$1003))</f>
        <v>0</v>
      </c>
      <c r="V96" s="118">
        <f>SUMPRODUCT(-('Fluxo de Gastos Gerais'!$B$4:$B$1003=Analítico!$B96),-(Analítico!V$1&gt;='Fluxo de Gastos Gerais'!$D$4:$D$1003),-(Analítico!V$1&lt;='Fluxo de Gastos Gerais'!$E$4:$E$1003),-('Fluxo de Gastos Gerais'!$C$4:$C$1003))</f>
        <v>0</v>
      </c>
      <c r="W96" s="118">
        <f>SUMPRODUCT(-('Fluxo de Gastos Gerais'!$B$4:$B$1003=Analítico!$B96),-(Analítico!W$1&gt;='Fluxo de Gastos Gerais'!$D$4:$D$1003),-(Analítico!W$1&lt;='Fluxo de Gastos Gerais'!$E$4:$E$1003),-('Fluxo de Gastos Gerais'!$C$4:$C$1003))</f>
        <v>0</v>
      </c>
      <c r="X96" s="118">
        <f>SUMPRODUCT(-('Fluxo de Gastos Gerais'!$B$4:$B$1003=Analítico!$B96),-(Analítico!X$1&gt;='Fluxo de Gastos Gerais'!$D$4:$D$1003),-(Analítico!X$1&lt;='Fluxo de Gastos Gerais'!$E$4:$E$1003),-('Fluxo de Gastos Gerais'!$C$4:$C$1003))</f>
        <v>0</v>
      </c>
      <c r="Y96" s="118">
        <f>SUMPRODUCT(-('Fluxo de Gastos Gerais'!$B$4:$B$1003=Analítico!$B96),-(Analítico!Y$1&gt;='Fluxo de Gastos Gerais'!$D$4:$D$1003),-(Analítico!Y$1&lt;='Fluxo de Gastos Gerais'!$E$4:$E$1003),-('Fluxo de Gastos Gerais'!$C$4:$C$1003))</f>
        <v>0</v>
      </c>
      <c r="Z96" s="118">
        <f>SUMPRODUCT(-('Fluxo de Gastos Gerais'!$B$4:$B$1003=Analítico!$B96),-(Analítico!Z$1&gt;='Fluxo de Gastos Gerais'!$D$4:$D$1003),-(Analítico!Z$1&lt;='Fluxo de Gastos Gerais'!$E$4:$E$1003),-('Fluxo de Gastos Gerais'!$C$4:$C$1003))</f>
        <v>0</v>
      </c>
      <c r="AA96" s="113">
        <f t="shared" si="19"/>
        <v>0</v>
      </c>
      <c r="AB96" s="124">
        <f t="shared" ca="1" si="20"/>
        <v>0</v>
      </c>
      <c r="AL96" s="229"/>
      <c r="AM96" s="229"/>
    </row>
    <row r="97" spans="1:39" s="76" customFormat="1" ht="23.25" customHeight="1">
      <c r="A97" s="374" t="s">
        <v>236</v>
      </c>
      <c r="B97" s="377" t="s">
        <v>190</v>
      </c>
      <c r="C97" s="118">
        <f>SUMPRODUCT(-('Fluxo de Gastos Gerais'!$B$4:$B$1003=Analítico!$B97),-(Analítico!C$1&gt;='Fluxo de Gastos Gerais'!$D$4:$D$1003),-(Analítico!C$1&lt;='Fluxo de Gastos Gerais'!$E$4:$E$1003),-('Fluxo de Gastos Gerais'!$C$4:$C$1003))</f>
        <v>0</v>
      </c>
      <c r="D97" s="118">
        <f>SUMPRODUCT(-('Fluxo de Gastos Gerais'!$B$4:$B$1003=Analítico!$B97),-(Analítico!D$1&gt;='Fluxo de Gastos Gerais'!$D$4:$D$1003),-(Analítico!D$1&lt;='Fluxo de Gastos Gerais'!$E$4:$E$1003),-('Fluxo de Gastos Gerais'!$C$4:$C$1003))</f>
        <v>0</v>
      </c>
      <c r="E97" s="118">
        <f>SUMPRODUCT(-('Fluxo de Gastos Gerais'!$B$4:$B$1003=Analítico!$B97),-(Analítico!E$1&gt;='Fluxo de Gastos Gerais'!$D$4:$D$1003),-(Analítico!E$1&lt;='Fluxo de Gastos Gerais'!$E$4:$E$1003),-('Fluxo de Gastos Gerais'!$C$4:$C$1003))</f>
        <v>0</v>
      </c>
      <c r="F97" s="118">
        <f>SUMPRODUCT(-('Fluxo de Gastos Gerais'!$B$4:$B$1003=Analítico!$B97),-(Analítico!F$1&gt;='Fluxo de Gastos Gerais'!$D$4:$D$1003),-(Analítico!F$1&lt;='Fluxo de Gastos Gerais'!$E$4:$E$1003),-('Fluxo de Gastos Gerais'!$C$4:$C$1003))</f>
        <v>0</v>
      </c>
      <c r="G97" s="118">
        <f>SUMPRODUCT(-('Fluxo de Gastos Gerais'!$B$4:$B$1003=Analítico!$B97),-(Analítico!G$1&gt;='Fluxo de Gastos Gerais'!$D$4:$D$1003),-(Analítico!G$1&lt;='Fluxo de Gastos Gerais'!$E$4:$E$1003),-('Fluxo de Gastos Gerais'!$C$4:$C$1003))</f>
        <v>0</v>
      </c>
      <c r="H97" s="118">
        <f>SUMPRODUCT(-('Fluxo de Gastos Gerais'!$B$4:$B$1003=Analítico!$B97),-(Analítico!H$1&gt;='Fluxo de Gastos Gerais'!$D$4:$D$1003),-(Analítico!H$1&lt;='Fluxo de Gastos Gerais'!$E$4:$E$1003),-('Fluxo de Gastos Gerais'!$C$4:$C$1003))</f>
        <v>0</v>
      </c>
      <c r="I97" s="118">
        <f>SUMPRODUCT(-('Fluxo de Gastos Gerais'!$B$4:$B$1003=Analítico!$B97),-(Analítico!I$1&gt;='Fluxo de Gastos Gerais'!$D$4:$D$1003),-(Analítico!I$1&lt;='Fluxo de Gastos Gerais'!$E$4:$E$1003),-('Fluxo de Gastos Gerais'!$C$4:$C$1003))</f>
        <v>0</v>
      </c>
      <c r="J97" s="118">
        <f>SUMPRODUCT(-('Fluxo de Gastos Gerais'!$B$4:$B$1003=Analítico!$B97),-(Analítico!J$1&gt;='Fluxo de Gastos Gerais'!$D$4:$D$1003),-(Analítico!J$1&lt;='Fluxo de Gastos Gerais'!$E$4:$E$1003),-('Fluxo de Gastos Gerais'!$C$4:$C$1003))</f>
        <v>0</v>
      </c>
      <c r="K97" s="118">
        <f>SUMPRODUCT(-('Fluxo de Gastos Gerais'!$B$4:$B$1003=Analítico!$B97),-(Analítico!K$1&gt;='Fluxo de Gastos Gerais'!$D$4:$D$1003),-(Analítico!K$1&lt;='Fluxo de Gastos Gerais'!$E$4:$E$1003),-('Fluxo de Gastos Gerais'!$C$4:$C$1003))</f>
        <v>0</v>
      </c>
      <c r="L97" s="118">
        <f>SUMPRODUCT(-('Fluxo de Gastos Gerais'!$B$4:$B$1003=Analítico!$B97),-(Analítico!L$1&gt;='Fluxo de Gastos Gerais'!$D$4:$D$1003),-(Analítico!L$1&lt;='Fluxo de Gastos Gerais'!$E$4:$E$1003),-('Fluxo de Gastos Gerais'!$C$4:$C$1003))</f>
        <v>0</v>
      </c>
      <c r="M97" s="118">
        <f>SUMPRODUCT(-('Fluxo de Gastos Gerais'!$B$4:$B$1003=Analítico!$B97),-(Analítico!M$1&gt;='Fluxo de Gastos Gerais'!$D$4:$D$1003),-(Analítico!M$1&lt;='Fluxo de Gastos Gerais'!$E$4:$E$1003),-('Fluxo de Gastos Gerais'!$C$4:$C$1003))</f>
        <v>0</v>
      </c>
      <c r="N97" s="118">
        <f>SUMPRODUCT(-('Fluxo de Gastos Gerais'!$B$4:$B$1003=Analítico!$B97),-(Analítico!N$1&gt;='Fluxo de Gastos Gerais'!$D$4:$D$1003),-(Analítico!N$1&lt;='Fluxo de Gastos Gerais'!$E$4:$E$1003),-('Fluxo de Gastos Gerais'!$C$4:$C$1003))</f>
        <v>0</v>
      </c>
      <c r="O97" s="118">
        <f>SUMPRODUCT(-('Fluxo de Gastos Gerais'!$B$4:$B$1003=Analítico!$B97),-(Analítico!O$1&gt;='Fluxo de Gastos Gerais'!$D$4:$D$1003),-(Analítico!O$1&lt;='Fluxo de Gastos Gerais'!$E$4:$E$1003),-('Fluxo de Gastos Gerais'!$C$4:$C$1003))</f>
        <v>0</v>
      </c>
      <c r="P97" s="118">
        <f>SUMPRODUCT(-('Fluxo de Gastos Gerais'!$B$4:$B$1003=Analítico!$B97),-(Analítico!P$1&gt;='Fluxo de Gastos Gerais'!$D$4:$D$1003),-(Analítico!P$1&lt;='Fluxo de Gastos Gerais'!$E$4:$E$1003),-('Fluxo de Gastos Gerais'!$C$4:$C$1003))</f>
        <v>0</v>
      </c>
      <c r="Q97" s="118">
        <f>SUMPRODUCT(-('Fluxo de Gastos Gerais'!$B$4:$B$1003=Analítico!$B97),-(Analítico!Q$1&gt;='Fluxo de Gastos Gerais'!$D$4:$D$1003),-(Analítico!Q$1&lt;='Fluxo de Gastos Gerais'!$E$4:$E$1003),-('Fluxo de Gastos Gerais'!$C$4:$C$1003))</f>
        <v>0</v>
      </c>
      <c r="R97" s="118">
        <f>SUMPRODUCT(-('Fluxo de Gastos Gerais'!$B$4:$B$1003=Analítico!$B97),-(Analítico!R$1&gt;='Fluxo de Gastos Gerais'!$D$4:$D$1003),-(Analítico!R$1&lt;='Fluxo de Gastos Gerais'!$E$4:$E$1003),-('Fluxo de Gastos Gerais'!$C$4:$C$1003))</f>
        <v>0</v>
      </c>
      <c r="S97" s="118">
        <f>SUMPRODUCT(-('Fluxo de Gastos Gerais'!$B$4:$B$1003=Analítico!$B97),-(Analítico!S$1&gt;='Fluxo de Gastos Gerais'!$D$4:$D$1003),-(Analítico!S$1&lt;='Fluxo de Gastos Gerais'!$E$4:$E$1003),-('Fluxo de Gastos Gerais'!$C$4:$C$1003))</f>
        <v>0</v>
      </c>
      <c r="T97" s="118">
        <f>SUMPRODUCT(-('Fluxo de Gastos Gerais'!$B$4:$B$1003=Analítico!$B97),-(Analítico!T$1&gt;='Fluxo de Gastos Gerais'!$D$4:$D$1003),-(Analítico!T$1&lt;='Fluxo de Gastos Gerais'!$E$4:$E$1003),-('Fluxo de Gastos Gerais'!$C$4:$C$1003))</f>
        <v>0</v>
      </c>
      <c r="U97" s="118">
        <f>SUMPRODUCT(-('Fluxo de Gastos Gerais'!$B$4:$B$1003=Analítico!$B97),-(Analítico!U$1&gt;='Fluxo de Gastos Gerais'!$D$4:$D$1003),-(Analítico!U$1&lt;='Fluxo de Gastos Gerais'!$E$4:$E$1003),-('Fluxo de Gastos Gerais'!$C$4:$C$1003))</f>
        <v>0</v>
      </c>
      <c r="V97" s="118">
        <f>SUMPRODUCT(-('Fluxo de Gastos Gerais'!$B$4:$B$1003=Analítico!$B97),-(Analítico!V$1&gt;='Fluxo de Gastos Gerais'!$D$4:$D$1003),-(Analítico!V$1&lt;='Fluxo de Gastos Gerais'!$E$4:$E$1003),-('Fluxo de Gastos Gerais'!$C$4:$C$1003))</f>
        <v>0</v>
      </c>
      <c r="W97" s="118">
        <f>SUMPRODUCT(-('Fluxo de Gastos Gerais'!$B$4:$B$1003=Analítico!$B97),-(Analítico!W$1&gt;='Fluxo de Gastos Gerais'!$D$4:$D$1003),-(Analítico!W$1&lt;='Fluxo de Gastos Gerais'!$E$4:$E$1003),-('Fluxo de Gastos Gerais'!$C$4:$C$1003))</f>
        <v>0</v>
      </c>
      <c r="X97" s="118">
        <f>SUMPRODUCT(-('Fluxo de Gastos Gerais'!$B$4:$B$1003=Analítico!$B97),-(Analítico!X$1&gt;='Fluxo de Gastos Gerais'!$D$4:$D$1003),-(Analítico!X$1&lt;='Fluxo de Gastos Gerais'!$E$4:$E$1003),-('Fluxo de Gastos Gerais'!$C$4:$C$1003))</f>
        <v>0</v>
      </c>
      <c r="Y97" s="118">
        <f>SUMPRODUCT(-('Fluxo de Gastos Gerais'!$B$4:$B$1003=Analítico!$B97),-(Analítico!Y$1&gt;='Fluxo de Gastos Gerais'!$D$4:$D$1003),-(Analítico!Y$1&lt;='Fluxo de Gastos Gerais'!$E$4:$E$1003),-('Fluxo de Gastos Gerais'!$C$4:$C$1003))</f>
        <v>0</v>
      </c>
      <c r="Z97" s="118">
        <f>SUMPRODUCT(-('Fluxo de Gastos Gerais'!$B$4:$B$1003=Analítico!$B97),-(Analítico!Z$1&gt;='Fluxo de Gastos Gerais'!$D$4:$D$1003),-(Analítico!Z$1&lt;='Fluxo de Gastos Gerais'!$E$4:$E$1003),-('Fluxo de Gastos Gerais'!$C$4:$C$1003))</f>
        <v>0</v>
      </c>
      <c r="AA97" s="113">
        <f t="shared" si="19"/>
        <v>0</v>
      </c>
      <c r="AB97" s="124">
        <f t="shared" ca="1" si="20"/>
        <v>0</v>
      </c>
      <c r="AL97" s="229"/>
      <c r="AM97" s="229"/>
    </row>
    <row r="98" spans="1:39" s="76" customFormat="1" ht="23.25" customHeight="1">
      <c r="A98" s="374" t="s">
        <v>237</v>
      </c>
      <c r="B98" s="377" t="s">
        <v>83</v>
      </c>
      <c r="C98" s="118">
        <f>SUMPRODUCT(-('Fluxo de Gastos Gerais'!$B$4:$B$1003=Analítico!$B98),-(Analítico!C$1&gt;='Fluxo de Gastos Gerais'!$D$4:$D$1003),-(Analítico!C$1&lt;='Fluxo de Gastos Gerais'!$E$4:$E$1003),-('Fluxo de Gastos Gerais'!$C$4:$C$1003))</f>
        <v>0</v>
      </c>
      <c r="D98" s="118">
        <f>SUMPRODUCT(-('Fluxo de Gastos Gerais'!$B$4:$B$1003=Analítico!$B98),-(Analítico!D$1&gt;='Fluxo de Gastos Gerais'!$D$4:$D$1003),-(Analítico!D$1&lt;='Fluxo de Gastos Gerais'!$E$4:$E$1003),-('Fluxo de Gastos Gerais'!$C$4:$C$1003))</f>
        <v>0</v>
      </c>
      <c r="E98" s="118">
        <f>SUMPRODUCT(-('Fluxo de Gastos Gerais'!$B$4:$B$1003=Analítico!$B98),-(Analítico!E$1&gt;='Fluxo de Gastos Gerais'!$D$4:$D$1003),-(Analítico!E$1&lt;='Fluxo de Gastos Gerais'!$E$4:$E$1003),-('Fluxo de Gastos Gerais'!$C$4:$C$1003))</f>
        <v>0</v>
      </c>
      <c r="F98" s="118">
        <f>SUMPRODUCT(-('Fluxo de Gastos Gerais'!$B$4:$B$1003=Analítico!$B98),-(Analítico!F$1&gt;='Fluxo de Gastos Gerais'!$D$4:$D$1003),-(Analítico!F$1&lt;='Fluxo de Gastos Gerais'!$E$4:$E$1003),-('Fluxo de Gastos Gerais'!$C$4:$C$1003))</f>
        <v>0</v>
      </c>
      <c r="G98" s="118">
        <f>SUMPRODUCT(-('Fluxo de Gastos Gerais'!$B$4:$B$1003=Analítico!$B98),-(Analítico!G$1&gt;='Fluxo de Gastos Gerais'!$D$4:$D$1003),-(Analítico!G$1&lt;='Fluxo de Gastos Gerais'!$E$4:$E$1003),-('Fluxo de Gastos Gerais'!$C$4:$C$1003))</f>
        <v>0</v>
      </c>
      <c r="H98" s="118">
        <f>SUMPRODUCT(-('Fluxo de Gastos Gerais'!$B$4:$B$1003=Analítico!$B98),-(Analítico!H$1&gt;='Fluxo de Gastos Gerais'!$D$4:$D$1003),-(Analítico!H$1&lt;='Fluxo de Gastos Gerais'!$E$4:$E$1003),-('Fluxo de Gastos Gerais'!$C$4:$C$1003))</f>
        <v>0</v>
      </c>
      <c r="I98" s="118">
        <f>SUMPRODUCT(-('Fluxo de Gastos Gerais'!$B$4:$B$1003=Analítico!$B98),-(Analítico!I$1&gt;='Fluxo de Gastos Gerais'!$D$4:$D$1003),-(Analítico!I$1&lt;='Fluxo de Gastos Gerais'!$E$4:$E$1003),-('Fluxo de Gastos Gerais'!$C$4:$C$1003))</f>
        <v>0</v>
      </c>
      <c r="J98" s="118">
        <f>SUMPRODUCT(-('Fluxo de Gastos Gerais'!$B$4:$B$1003=Analítico!$B98),-(Analítico!J$1&gt;='Fluxo de Gastos Gerais'!$D$4:$D$1003),-(Analítico!J$1&lt;='Fluxo de Gastos Gerais'!$E$4:$E$1003),-('Fluxo de Gastos Gerais'!$C$4:$C$1003))</f>
        <v>0</v>
      </c>
      <c r="K98" s="118">
        <f>SUMPRODUCT(-('Fluxo de Gastos Gerais'!$B$4:$B$1003=Analítico!$B98),-(Analítico!K$1&gt;='Fluxo de Gastos Gerais'!$D$4:$D$1003),-(Analítico!K$1&lt;='Fluxo de Gastos Gerais'!$E$4:$E$1003),-('Fluxo de Gastos Gerais'!$C$4:$C$1003))</f>
        <v>0</v>
      </c>
      <c r="L98" s="118">
        <f>SUMPRODUCT(-('Fluxo de Gastos Gerais'!$B$4:$B$1003=Analítico!$B98),-(Analítico!L$1&gt;='Fluxo de Gastos Gerais'!$D$4:$D$1003),-(Analítico!L$1&lt;='Fluxo de Gastos Gerais'!$E$4:$E$1003),-('Fluxo de Gastos Gerais'!$C$4:$C$1003))</f>
        <v>0</v>
      </c>
      <c r="M98" s="118">
        <f>SUMPRODUCT(-('Fluxo de Gastos Gerais'!$B$4:$B$1003=Analítico!$B98),-(Analítico!M$1&gt;='Fluxo de Gastos Gerais'!$D$4:$D$1003),-(Analítico!M$1&lt;='Fluxo de Gastos Gerais'!$E$4:$E$1003),-('Fluxo de Gastos Gerais'!$C$4:$C$1003))</f>
        <v>0</v>
      </c>
      <c r="N98" s="118">
        <f>SUMPRODUCT(-('Fluxo de Gastos Gerais'!$B$4:$B$1003=Analítico!$B98),-(Analítico!N$1&gt;='Fluxo de Gastos Gerais'!$D$4:$D$1003),-(Analítico!N$1&lt;='Fluxo de Gastos Gerais'!$E$4:$E$1003),-('Fluxo de Gastos Gerais'!$C$4:$C$1003))</f>
        <v>0</v>
      </c>
      <c r="O98" s="118">
        <f>SUMPRODUCT(-('Fluxo de Gastos Gerais'!$B$4:$B$1003=Analítico!$B98),-(Analítico!O$1&gt;='Fluxo de Gastos Gerais'!$D$4:$D$1003),-(Analítico!O$1&lt;='Fluxo de Gastos Gerais'!$E$4:$E$1003),-('Fluxo de Gastos Gerais'!$C$4:$C$1003))</f>
        <v>0</v>
      </c>
      <c r="P98" s="118">
        <f>SUMPRODUCT(-('Fluxo de Gastos Gerais'!$B$4:$B$1003=Analítico!$B98),-(Analítico!P$1&gt;='Fluxo de Gastos Gerais'!$D$4:$D$1003),-(Analítico!P$1&lt;='Fluxo de Gastos Gerais'!$E$4:$E$1003),-('Fluxo de Gastos Gerais'!$C$4:$C$1003))</f>
        <v>0</v>
      </c>
      <c r="Q98" s="118">
        <f>SUMPRODUCT(-('Fluxo de Gastos Gerais'!$B$4:$B$1003=Analítico!$B98),-(Analítico!Q$1&gt;='Fluxo de Gastos Gerais'!$D$4:$D$1003),-(Analítico!Q$1&lt;='Fluxo de Gastos Gerais'!$E$4:$E$1003),-('Fluxo de Gastos Gerais'!$C$4:$C$1003))</f>
        <v>0</v>
      </c>
      <c r="R98" s="118">
        <f>SUMPRODUCT(-('Fluxo de Gastos Gerais'!$B$4:$B$1003=Analítico!$B98),-(Analítico!R$1&gt;='Fluxo de Gastos Gerais'!$D$4:$D$1003),-(Analítico!R$1&lt;='Fluxo de Gastos Gerais'!$E$4:$E$1003),-('Fluxo de Gastos Gerais'!$C$4:$C$1003))</f>
        <v>0</v>
      </c>
      <c r="S98" s="118">
        <f>SUMPRODUCT(-('Fluxo de Gastos Gerais'!$B$4:$B$1003=Analítico!$B98),-(Analítico!S$1&gt;='Fluxo de Gastos Gerais'!$D$4:$D$1003),-(Analítico!S$1&lt;='Fluxo de Gastos Gerais'!$E$4:$E$1003),-('Fluxo de Gastos Gerais'!$C$4:$C$1003))</f>
        <v>0</v>
      </c>
      <c r="T98" s="118">
        <f>SUMPRODUCT(-('Fluxo de Gastos Gerais'!$B$4:$B$1003=Analítico!$B98),-(Analítico!T$1&gt;='Fluxo de Gastos Gerais'!$D$4:$D$1003),-(Analítico!T$1&lt;='Fluxo de Gastos Gerais'!$E$4:$E$1003),-('Fluxo de Gastos Gerais'!$C$4:$C$1003))</f>
        <v>0</v>
      </c>
      <c r="U98" s="118">
        <f>SUMPRODUCT(-('Fluxo de Gastos Gerais'!$B$4:$B$1003=Analítico!$B98),-(Analítico!U$1&gt;='Fluxo de Gastos Gerais'!$D$4:$D$1003),-(Analítico!U$1&lt;='Fluxo de Gastos Gerais'!$E$4:$E$1003),-('Fluxo de Gastos Gerais'!$C$4:$C$1003))</f>
        <v>0</v>
      </c>
      <c r="V98" s="118">
        <f>SUMPRODUCT(-('Fluxo de Gastos Gerais'!$B$4:$B$1003=Analítico!$B98),-(Analítico!V$1&gt;='Fluxo de Gastos Gerais'!$D$4:$D$1003),-(Analítico!V$1&lt;='Fluxo de Gastos Gerais'!$E$4:$E$1003),-('Fluxo de Gastos Gerais'!$C$4:$C$1003))</f>
        <v>0</v>
      </c>
      <c r="W98" s="118">
        <f>SUMPRODUCT(-('Fluxo de Gastos Gerais'!$B$4:$B$1003=Analítico!$B98),-(Analítico!W$1&gt;='Fluxo de Gastos Gerais'!$D$4:$D$1003),-(Analítico!W$1&lt;='Fluxo de Gastos Gerais'!$E$4:$E$1003),-('Fluxo de Gastos Gerais'!$C$4:$C$1003))</f>
        <v>0</v>
      </c>
      <c r="X98" s="118">
        <f>SUMPRODUCT(-('Fluxo de Gastos Gerais'!$B$4:$B$1003=Analítico!$B98),-(Analítico!X$1&gt;='Fluxo de Gastos Gerais'!$D$4:$D$1003),-(Analítico!X$1&lt;='Fluxo de Gastos Gerais'!$E$4:$E$1003),-('Fluxo de Gastos Gerais'!$C$4:$C$1003))</f>
        <v>0</v>
      </c>
      <c r="Y98" s="118">
        <f>SUMPRODUCT(-('Fluxo de Gastos Gerais'!$B$4:$B$1003=Analítico!$B98),-(Analítico!Y$1&gt;='Fluxo de Gastos Gerais'!$D$4:$D$1003),-(Analítico!Y$1&lt;='Fluxo de Gastos Gerais'!$E$4:$E$1003),-('Fluxo de Gastos Gerais'!$C$4:$C$1003))</f>
        <v>0</v>
      </c>
      <c r="Z98" s="118">
        <f>SUMPRODUCT(-('Fluxo de Gastos Gerais'!$B$4:$B$1003=Analítico!$B98),-(Analítico!Z$1&gt;='Fluxo de Gastos Gerais'!$D$4:$D$1003),-(Analítico!Z$1&lt;='Fluxo de Gastos Gerais'!$E$4:$E$1003),-('Fluxo de Gastos Gerais'!$C$4:$C$1003))</f>
        <v>0</v>
      </c>
      <c r="AA98" s="113">
        <f t="shared" si="19"/>
        <v>0</v>
      </c>
      <c r="AB98" s="124">
        <f t="shared" ca="1" si="20"/>
        <v>0</v>
      </c>
      <c r="AL98" s="229"/>
      <c r="AM98" s="229"/>
    </row>
    <row r="99" spans="1:39" s="76" customFormat="1" ht="23.25" customHeight="1">
      <c r="A99" s="374" t="s">
        <v>238</v>
      </c>
      <c r="B99" s="377" t="s">
        <v>76</v>
      </c>
      <c r="C99" s="118">
        <f>SUMPRODUCT(-('Fluxo de Gastos Gerais'!$B$4:$B$1003=Analítico!$B99),-(Analítico!C$1&gt;='Fluxo de Gastos Gerais'!$D$4:$D$1003),-(Analítico!C$1&lt;='Fluxo de Gastos Gerais'!$E$4:$E$1003),-('Fluxo de Gastos Gerais'!$C$4:$C$1003))</f>
        <v>0</v>
      </c>
      <c r="D99" s="118">
        <f>SUMPRODUCT(-('Fluxo de Gastos Gerais'!$B$4:$B$1003=Analítico!$B99),-(Analítico!D$1&gt;='Fluxo de Gastos Gerais'!$D$4:$D$1003),-(Analítico!D$1&lt;='Fluxo de Gastos Gerais'!$E$4:$E$1003),-('Fluxo de Gastos Gerais'!$C$4:$C$1003))</f>
        <v>0</v>
      </c>
      <c r="E99" s="118">
        <f>SUMPRODUCT(-('Fluxo de Gastos Gerais'!$B$4:$B$1003=Analítico!$B99),-(Analítico!E$1&gt;='Fluxo de Gastos Gerais'!$D$4:$D$1003),-(Analítico!E$1&lt;='Fluxo de Gastos Gerais'!$E$4:$E$1003),-('Fluxo de Gastos Gerais'!$C$4:$C$1003))</f>
        <v>0</v>
      </c>
      <c r="F99" s="118">
        <f>SUMPRODUCT(-('Fluxo de Gastos Gerais'!$B$4:$B$1003=Analítico!$B99),-(Analítico!F$1&gt;='Fluxo de Gastos Gerais'!$D$4:$D$1003),-(Analítico!F$1&lt;='Fluxo de Gastos Gerais'!$E$4:$E$1003),-('Fluxo de Gastos Gerais'!$C$4:$C$1003))</f>
        <v>0</v>
      </c>
      <c r="G99" s="118">
        <f>SUMPRODUCT(-('Fluxo de Gastos Gerais'!$B$4:$B$1003=Analítico!$B99),-(Analítico!G$1&gt;='Fluxo de Gastos Gerais'!$D$4:$D$1003),-(Analítico!G$1&lt;='Fluxo de Gastos Gerais'!$E$4:$E$1003),-('Fluxo de Gastos Gerais'!$C$4:$C$1003))</f>
        <v>0</v>
      </c>
      <c r="H99" s="118">
        <f>SUMPRODUCT(-('Fluxo de Gastos Gerais'!$B$4:$B$1003=Analítico!$B99),-(Analítico!H$1&gt;='Fluxo de Gastos Gerais'!$D$4:$D$1003),-(Analítico!H$1&lt;='Fluxo de Gastos Gerais'!$E$4:$E$1003),-('Fluxo de Gastos Gerais'!$C$4:$C$1003))</f>
        <v>0</v>
      </c>
      <c r="I99" s="118">
        <f>SUMPRODUCT(-('Fluxo de Gastos Gerais'!$B$4:$B$1003=Analítico!$B99),-(Analítico!I$1&gt;='Fluxo de Gastos Gerais'!$D$4:$D$1003),-(Analítico!I$1&lt;='Fluxo de Gastos Gerais'!$E$4:$E$1003),-('Fluxo de Gastos Gerais'!$C$4:$C$1003))</f>
        <v>0</v>
      </c>
      <c r="J99" s="118">
        <f>SUMPRODUCT(-('Fluxo de Gastos Gerais'!$B$4:$B$1003=Analítico!$B99),-(Analítico!J$1&gt;='Fluxo de Gastos Gerais'!$D$4:$D$1003),-(Analítico!J$1&lt;='Fluxo de Gastos Gerais'!$E$4:$E$1003),-('Fluxo de Gastos Gerais'!$C$4:$C$1003))</f>
        <v>0</v>
      </c>
      <c r="K99" s="118">
        <f>SUMPRODUCT(-('Fluxo de Gastos Gerais'!$B$4:$B$1003=Analítico!$B99),-(Analítico!K$1&gt;='Fluxo de Gastos Gerais'!$D$4:$D$1003),-(Analítico!K$1&lt;='Fluxo de Gastos Gerais'!$E$4:$E$1003),-('Fluxo de Gastos Gerais'!$C$4:$C$1003))</f>
        <v>0</v>
      </c>
      <c r="L99" s="118">
        <f>SUMPRODUCT(-('Fluxo de Gastos Gerais'!$B$4:$B$1003=Analítico!$B99),-(Analítico!L$1&gt;='Fluxo de Gastos Gerais'!$D$4:$D$1003),-(Analítico!L$1&lt;='Fluxo de Gastos Gerais'!$E$4:$E$1003),-('Fluxo de Gastos Gerais'!$C$4:$C$1003))</f>
        <v>0</v>
      </c>
      <c r="M99" s="118">
        <f>SUMPRODUCT(-('Fluxo de Gastos Gerais'!$B$4:$B$1003=Analítico!$B99),-(Analítico!M$1&gt;='Fluxo de Gastos Gerais'!$D$4:$D$1003),-(Analítico!M$1&lt;='Fluxo de Gastos Gerais'!$E$4:$E$1003),-('Fluxo de Gastos Gerais'!$C$4:$C$1003))</f>
        <v>0</v>
      </c>
      <c r="N99" s="118">
        <f>SUMPRODUCT(-('Fluxo de Gastos Gerais'!$B$4:$B$1003=Analítico!$B99),-(Analítico!N$1&gt;='Fluxo de Gastos Gerais'!$D$4:$D$1003),-(Analítico!N$1&lt;='Fluxo de Gastos Gerais'!$E$4:$E$1003),-('Fluxo de Gastos Gerais'!$C$4:$C$1003))</f>
        <v>0</v>
      </c>
      <c r="O99" s="118">
        <f>SUMPRODUCT(-('Fluxo de Gastos Gerais'!$B$4:$B$1003=Analítico!$B99),-(Analítico!O$1&gt;='Fluxo de Gastos Gerais'!$D$4:$D$1003),-(Analítico!O$1&lt;='Fluxo de Gastos Gerais'!$E$4:$E$1003),-('Fluxo de Gastos Gerais'!$C$4:$C$1003))</f>
        <v>0</v>
      </c>
      <c r="P99" s="118">
        <f>SUMPRODUCT(-('Fluxo de Gastos Gerais'!$B$4:$B$1003=Analítico!$B99),-(Analítico!P$1&gt;='Fluxo de Gastos Gerais'!$D$4:$D$1003),-(Analítico!P$1&lt;='Fluxo de Gastos Gerais'!$E$4:$E$1003),-('Fluxo de Gastos Gerais'!$C$4:$C$1003))</f>
        <v>0</v>
      </c>
      <c r="Q99" s="118">
        <f>SUMPRODUCT(-('Fluxo de Gastos Gerais'!$B$4:$B$1003=Analítico!$B99),-(Analítico!Q$1&gt;='Fluxo de Gastos Gerais'!$D$4:$D$1003),-(Analítico!Q$1&lt;='Fluxo de Gastos Gerais'!$E$4:$E$1003),-('Fluxo de Gastos Gerais'!$C$4:$C$1003))</f>
        <v>0</v>
      </c>
      <c r="R99" s="118">
        <f>SUMPRODUCT(-('Fluxo de Gastos Gerais'!$B$4:$B$1003=Analítico!$B99),-(Analítico!R$1&gt;='Fluxo de Gastos Gerais'!$D$4:$D$1003),-(Analítico!R$1&lt;='Fluxo de Gastos Gerais'!$E$4:$E$1003),-('Fluxo de Gastos Gerais'!$C$4:$C$1003))</f>
        <v>0</v>
      </c>
      <c r="S99" s="118">
        <f>SUMPRODUCT(-('Fluxo de Gastos Gerais'!$B$4:$B$1003=Analítico!$B99),-(Analítico!S$1&gt;='Fluxo de Gastos Gerais'!$D$4:$D$1003),-(Analítico!S$1&lt;='Fluxo de Gastos Gerais'!$E$4:$E$1003),-('Fluxo de Gastos Gerais'!$C$4:$C$1003))</f>
        <v>0</v>
      </c>
      <c r="T99" s="118">
        <f>SUMPRODUCT(-('Fluxo de Gastos Gerais'!$B$4:$B$1003=Analítico!$B99),-(Analítico!T$1&gt;='Fluxo de Gastos Gerais'!$D$4:$D$1003),-(Analítico!T$1&lt;='Fluxo de Gastos Gerais'!$E$4:$E$1003),-('Fluxo de Gastos Gerais'!$C$4:$C$1003))</f>
        <v>0</v>
      </c>
      <c r="U99" s="118">
        <f>SUMPRODUCT(-('Fluxo de Gastos Gerais'!$B$4:$B$1003=Analítico!$B99),-(Analítico!U$1&gt;='Fluxo de Gastos Gerais'!$D$4:$D$1003),-(Analítico!U$1&lt;='Fluxo de Gastos Gerais'!$E$4:$E$1003),-('Fluxo de Gastos Gerais'!$C$4:$C$1003))</f>
        <v>0</v>
      </c>
      <c r="V99" s="118">
        <f>SUMPRODUCT(-('Fluxo de Gastos Gerais'!$B$4:$B$1003=Analítico!$B99),-(Analítico!V$1&gt;='Fluxo de Gastos Gerais'!$D$4:$D$1003),-(Analítico!V$1&lt;='Fluxo de Gastos Gerais'!$E$4:$E$1003),-('Fluxo de Gastos Gerais'!$C$4:$C$1003))</f>
        <v>0</v>
      </c>
      <c r="W99" s="118">
        <f>SUMPRODUCT(-('Fluxo de Gastos Gerais'!$B$4:$B$1003=Analítico!$B99),-(Analítico!W$1&gt;='Fluxo de Gastos Gerais'!$D$4:$D$1003),-(Analítico!W$1&lt;='Fluxo de Gastos Gerais'!$E$4:$E$1003),-('Fluxo de Gastos Gerais'!$C$4:$C$1003))</f>
        <v>0</v>
      </c>
      <c r="X99" s="118">
        <f>SUMPRODUCT(-('Fluxo de Gastos Gerais'!$B$4:$B$1003=Analítico!$B99),-(Analítico!X$1&gt;='Fluxo de Gastos Gerais'!$D$4:$D$1003),-(Analítico!X$1&lt;='Fluxo de Gastos Gerais'!$E$4:$E$1003),-('Fluxo de Gastos Gerais'!$C$4:$C$1003))</f>
        <v>0</v>
      </c>
      <c r="Y99" s="118">
        <f>SUMPRODUCT(-('Fluxo de Gastos Gerais'!$B$4:$B$1003=Analítico!$B99),-(Analítico!Y$1&gt;='Fluxo de Gastos Gerais'!$D$4:$D$1003),-(Analítico!Y$1&lt;='Fluxo de Gastos Gerais'!$E$4:$E$1003),-('Fluxo de Gastos Gerais'!$C$4:$C$1003))</f>
        <v>0</v>
      </c>
      <c r="Z99" s="118">
        <f>SUMPRODUCT(-('Fluxo de Gastos Gerais'!$B$4:$B$1003=Analítico!$B99),-(Analítico!Z$1&gt;='Fluxo de Gastos Gerais'!$D$4:$D$1003),-(Analítico!Z$1&lt;='Fluxo de Gastos Gerais'!$E$4:$E$1003),-('Fluxo de Gastos Gerais'!$C$4:$C$1003))</f>
        <v>0</v>
      </c>
      <c r="AA99" s="113">
        <f t="shared" si="19"/>
        <v>0</v>
      </c>
      <c r="AB99" s="124">
        <f t="shared" ca="1" si="20"/>
        <v>0</v>
      </c>
      <c r="AL99" s="229"/>
      <c r="AM99" s="229"/>
    </row>
    <row r="100" spans="1:39" s="76" customFormat="1" ht="23.25" customHeight="1">
      <c r="A100" s="374" t="s">
        <v>239</v>
      </c>
      <c r="B100" s="377" t="s">
        <v>77</v>
      </c>
      <c r="C100" s="118">
        <f>SUMPRODUCT(-('Fluxo de Gastos Gerais'!$B$4:$B$1003=Analítico!$B100),-(Analítico!C$1&gt;='Fluxo de Gastos Gerais'!$D$4:$D$1003),-(Analítico!C$1&lt;='Fluxo de Gastos Gerais'!$E$4:$E$1003),-('Fluxo de Gastos Gerais'!$C$4:$C$1003))</f>
        <v>0</v>
      </c>
      <c r="D100" s="118">
        <f>SUMPRODUCT(-('Fluxo de Gastos Gerais'!$B$4:$B$1003=Analítico!$B100),-(Analítico!D$1&gt;='Fluxo de Gastos Gerais'!$D$4:$D$1003),-(Analítico!D$1&lt;='Fluxo de Gastos Gerais'!$E$4:$E$1003),-('Fluxo de Gastos Gerais'!$C$4:$C$1003))</f>
        <v>0</v>
      </c>
      <c r="E100" s="118">
        <f>SUMPRODUCT(-('Fluxo de Gastos Gerais'!$B$4:$B$1003=Analítico!$B100),-(Analítico!E$1&gt;='Fluxo de Gastos Gerais'!$D$4:$D$1003),-(Analítico!E$1&lt;='Fluxo de Gastos Gerais'!$E$4:$E$1003),-('Fluxo de Gastos Gerais'!$C$4:$C$1003))</f>
        <v>0</v>
      </c>
      <c r="F100" s="118">
        <f>SUMPRODUCT(-('Fluxo de Gastos Gerais'!$B$4:$B$1003=Analítico!$B100),-(Analítico!F$1&gt;='Fluxo de Gastos Gerais'!$D$4:$D$1003),-(Analítico!F$1&lt;='Fluxo de Gastos Gerais'!$E$4:$E$1003),-('Fluxo de Gastos Gerais'!$C$4:$C$1003))</f>
        <v>0</v>
      </c>
      <c r="G100" s="118">
        <f>SUMPRODUCT(-('Fluxo de Gastos Gerais'!$B$4:$B$1003=Analítico!$B100),-(Analítico!G$1&gt;='Fluxo de Gastos Gerais'!$D$4:$D$1003),-(Analítico!G$1&lt;='Fluxo de Gastos Gerais'!$E$4:$E$1003),-('Fluxo de Gastos Gerais'!$C$4:$C$1003))</f>
        <v>0</v>
      </c>
      <c r="H100" s="118">
        <f>SUMPRODUCT(-('Fluxo de Gastos Gerais'!$B$4:$B$1003=Analítico!$B100),-(Analítico!H$1&gt;='Fluxo de Gastos Gerais'!$D$4:$D$1003),-(Analítico!H$1&lt;='Fluxo de Gastos Gerais'!$E$4:$E$1003),-('Fluxo de Gastos Gerais'!$C$4:$C$1003))</f>
        <v>0</v>
      </c>
      <c r="I100" s="118">
        <f>SUMPRODUCT(-('Fluxo de Gastos Gerais'!$B$4:$B$1003=Analítico!$B100),-(Analítico!I$1&gt;='Fluxo de Gastos Gerais'!$D$4:$D$1003),-(Analítico!I$1&lt;='Fluxo de Gastos Gerais'!$E$4:$E$1003),-('Fluxo de Gastos Gerais'!$C$4:$C$1003))</f>
        <v>0</v>
      </c>
      <c r="J100" s="118">
        <f>SUMPRODUCT(-('Fluxo de Gastos Gerais'!$B$4:$B$1003=Analítico!$B100),-(Analítico!J$1&gt;='Fluxo de Gastos Gerais'!$D$4:$D$1003),-(Analítico!J$1&lt;='Fluxo de Gastos Gerais'!$E$4:$E$1003),-('Fluxo de Gastos Gerais'!$C$4:$C$1003))</f>
        <v>0</v>
      </c>
      <c r="K100" s="118">
        <f>SUMPRODUCT(-('Fluxo de Gastos Gerais'!$B$4:$B$1003=Analítico!$B100),-(Analítico!K$1&gt;='Fluxo de Gastos Gerais'!$D$4:$D$1003),-(Analítico!K$1&lt;='Fluxo de Gastos Gerais'!$E$4:$E$1003),-('Fluxo de Gastos Gerais'!$C$4:$C$1003))</f>
        <v>0</v>
      </c>
      <c r="L100" s="118">
        <f>SUMPRODUCT(-('Fluxo de Gastos Gerais'!$B$4:$B$1003=Analítico!$B100),-(Analítico!L$1&gt;='Fluxo de Gastos Gerais'!$D$4:$D$1003),-(Analítico!L$1&lt;='Fluxo de Gastos Gerais'!$E$4:$E$1003),-('Fluxo de Gastos Gerais'!$C$4:$C$1003))</f>
        <v>0</v>
      </c>
      <c r="M100" s="118">
        <f>SUMPRODUCT(-('Fluxo de Gastos Gerais'!$B$4:$B$1003=Analítico!$B100),-(Analítico!M$1&gt;='Fluxo de Gastos Gerais'!$D$4:$D$1003),-(Analítico!M$1&lt;='Fluxo de Gastos Gerais'!$E$4:$E$1003),-('Fluxo de Gastos Gerais'!$C$4:$C$1003))</f>
        <v>0</v>
      </c>
      <c r="N100" s="118">
        <f>SUMPRODUCT(-('Fluxo de Gastos Gerais'!$B$4:$B$1003=Analítico!$B100),-(Analítico!N$1&gt;='Fluxo de Gastos Gerais'!$D$4:$D$1003),-(Analítico!N$1&lt;='Fluxo de Gastos Gerais'!$E$4:$E$1003),-('Fluxo de Gastos Gerais'!$C$4:$C$1003))</f>
        <v>0</v>
      </c>
      <c r="O100" s="118">
        <f>SUMPRODUCT(-('Fluxo de Gastos Gerais'!$B$4:$B$1003=Analítico!$B100),-(Analítico!O$1&gt;='Fluxo de Gastos Gerais'!$D$4:$D$1003),-(Analítico!O$1&lt;='Fluxo de Gastos Gerais'!$E$4:$E$1003),-('Fluxo de Gastos Gerais'!$C$4:$C$1003))</f>
        <v>0</v>
      </c>
      <c r="P100" s="118">
        <f>SUMPRODUCT(-('Fluxo de Gastos Gerais'!$B$4:$B$1003=Analítico!$B100),-(Analítico!P$1&gt;='Fluxo de Gastos Gerais'!$D$4:$D$1003),-(Analítico!P$1&lt;='Fluxo de Gastos Gerais'!$E$4:$E$1003),-('Fluxo de Gastos Gerais'!$C$4:$C$1003))</f>
        <v>0</v>
      </c>
      <c r="Q100" s="118">
        <f>SUMPRODUCT(-('Fluxo de Gastos Gerais'!$B$4:$B$1003=Analítico!$B100),-(Analítico!Q$1&gt;='Fluxo de Gastos Gerais'!$D$4:$D$1003),-(Analítico!Q$1&lt;='Fluxo de Gastos Gerais'!$E$4:$E$1003),-('Fluxo de Gastos Gerais'!$C$4:$C$1003))</f>
        <v>0</v>
      </c>
      <c r="R100" s="118">
        <f>SUMPRODUCT(-('Fluxo de Gastos Gerais'!$B$4:$B$1003=Analítico!$B100),-(Analítico!R$1&gt;='Fluxo de Gastos Gerais'!$D$4:$D$1003),-(Analítico!R$1&lt;='Fluxo de Gastos Gerais'!$E$4:$E$1003),-('Fluxo de Gastos Gerais'!$C$4:$C$1003))</f>
        <v>0</v>
      </c>
      <c r="S100" s="118">
        <f>SUMPRODUCT(-('Fluxo de Gastos Gerais'!$B$4:$B$1003=Analítico!$B100),-(Analítico!S$1&gt;='Fluxo de Gastos Gerais'!$D$4:$D$1003),-(Analítico!S$1&lt;='Fluxo de Gastos Gerais'!$E$4:$E$1003),-('Fluxo de Gastos Gerais'!$C$4:$C$1003))</f>
        <v>0</v>
      </c>
      <c r="T100" s="118">
        <f>SUMPRODUCT(-('Fluxo de Gastos Gerais'!$B$4:$B$1003=Analítico!$B100),-(Analítico!T$1&gt;='Fluxo de Gastos Gerais'!$D$4:$D$1003),-(Analítico!T$1&lt;='Fluxo de Gastos Gerais'!$E$4:$E$1003),-('Fluxo de Gastos Gerais'!$C$4:$C$1003))</f>
        <v>0</v>
      </c>
      <c r="U100" s="118">
        <f>SUMPRODUCT(-('Fluxo de Gastos Gerais'!$B$4:$B$1003=Analítico!$B100),-(Analítico!U$1&gt;='Fluxo de Gastos Gerais'!$D$4:$D$1003),-(Analítico!U$1&lt;='Fluxo de Gastos Gerais'!$E$4:$E$1003),-('Fluxo de Gastos Gerais'!$C$4:$C$1003))</f>
        <v>0</v>
      </c>
      <c r="V100" s="118">
        <f>SUMPRODUCT(-('Fluxo de Gastos Gerais'!$B$4:$B$1003=Analítico!$B100),-(Analítico!V$1&gt;='Fluxo de Gastos Gerais'!$D$4:$D$1003),-(Analítico!V$1&lt;='Fluxo de Gastos Gerais'!$E$4:$E$1003),-('Fluxo de Gastos Gerais'!$C$4:$C$1003))</f>
        <v>0</v>
      </c>
      <c r="W100" s="118">
        <f>SUMPRODUCT(-('Fluxo de Gastos Gerais'!$B$4:$B$1003=Analítico!$B100),-(Analítico!W$1&gt;='Fluxo de Gastos Gerais'!$D$4:$D$1003),-(Analítico!W$1&lt;='Fluxo de Gastos Gerais'!$E$4:$E$1003),-('Fluxo de Gastos Gerais'!$C$4:$C$1003))</f>
        <v>0</v>
      </c>
      <c r="X100" s="118">
        <f>SUMPRODUCT(-('Fluxo de Gastos Gerais'!$B$4:$B$1003=Analítico!$B100),-(Analítico!X$1&gt;='Fluxo de Gastos Gerais'!$D$4:$D$1003),-(Analítico!X$1&lt;='Fluxo de Gastos Gerais'!$E$4:$E$1003),-('Fluxo de Gastos Gerais'!$C$4:$C$1003))</f>
        <v>0</v>
      </c>
      <c r="Y100" s="118">
        <f>SUMPRODUCT(-('Fluxo de Gastos Gerais'!$B$4:$B$1003=Analítico!$B100),-(Analítico!Y$1&gt;='Fluxo de Gastos Gerais'!$D$4:$D$1003),-(Analítico!Y$1&lt;='Fluxo de Gastos Gerais'!$E$4:$E$1003),-('Fluxo de Gastos Gerais'!$C$4:$C$1003))</f>
        <v>0</v>
      </c>
      <c r="Z100" s="118">
        <f>SUMPRODUCT(-('Fluxo de Gastos Gerais'!$B$4:$B$1003=Analítico!$B100),-(Analítico!Z$1&gt;='Fluxo de Gastos Gerais'!$D$4:$D$1003),-(Analítico!Z$1&lt;='Fluxo de Gastos Gerais'!$E$4:$E$1003),-('Fluxo de Gastos Gerais'!$C$4:$C$1003))</f>
        <v>0</v>
      </c>
      <c r="AA100" s="113">
        <f t="shared" si="19"/>
        <v>0</v>
      </c>
      <c r="AB100" s="124">
        <f t="shared" ca="1" si="20"/>
        <v>0</v>
      </c>
      <c r="AL100" s="229"/>
      <c r="AM100" s="229"/>
    </row>
    <row r="101" spans="1:39" s="76" customFormat="1" ht="23.25" customHeight="1">
      <c r="A101" s="374" t="s">
        <v>240</v>
      </c>
      <c r="B101" s="377" t="s">
        <v>194</v>
      </c>
      <c r="C101" s="118">
        <f>SUMPRODUCT(-('Fluxo de Gastos Gerais'!$B$4:$B$1003=Analítico!$B101),-(Analítico!C$1&gt;='Fluxo de Gastos Gerais'!$D$4:$D$1003),-(Analítico!C$1&lt;='Fluxo de Gastos Gerais'!$E$4:$E$1003),-('Fluxo de Gastos Gerais'!$C$4:$C$1003))</f>
        <v>0</v>
      </c>
      <c r="D101" s="118">
        <f>SUMPRODUCT(-('Fluxo de Gastos Gerais'!$B$4:$B$1003=Analítico!$B101),-(Analítico!D$1&gt;='Fluxo de Gastos Gerais'!$D$4:$D$1003),-(Analítico!D$1&lt;='Fluxo de Gastos Gerais'!$E$4:$E$1003),-('Fluxo de Gastos Gerais'!$C$4:$C$1003))</f>
        <v>0</v>
      </c>
      <c r="E101" s="118">
        <f>SUMPRODUCT(-('Fluxo de Gastos Gerais'!$B$4:$B$1003=Analítico!$B101),-(Analítico!E$1&gt;='Fluxo de Gastos Gerais'!$D$4:$D$1003),-(Analítico!E$1&lt;='Fluxo de Gastos Gerais'!$E$4:$E$1003),-('Fluxo de Gastos Gerais'!$C$4:$C$1003))</f>
        <v>0</v>
      </c>
      <c r="F101" s="118">
        <f>SUMPRODUCT(-('Fluxo de Gastos Gerais'!$B$4:$B$1003=Analítico!$B101),-(Analítico!F$1&gt;='Fluxo de Gastos Gerais'!$D$4:$D$1003),-(Analítico!F$1&lt;='Fluxo de Gastos Gerais'!$E$4:$E$1003),-('Fluxo de Gastos Gerais'!$C$4:$C$1003))</f>
        <v>0</v>
      </c>
      <c r="G101" s="118">
        <f>SUMPRODUCT(-('Fluxo de Gastos Gerais'!$B$4:$B$1003=Analítico!$B101),-(Analítico!G$1&gt;='Fluxo de Gastos Gerais'!$D$4:$D$1003),-(Analítico!G$1&lt;='Fluxo de Gastos Gerais'!$E$4:$E$1003),-('Fluxo de Gastos Gerais'!$C$4:$C$1003))</f>
        <v>0</v>
      </c>
      <c r="H101" s="118">
        <f>SUMPRODUCT(-('Fluxo de Gastos Gerais'!$B$4:$B$1003=Analítico!$B101),-(Analítico!H$1&gt;='Fluxo de Gastos Gerais'!$D$4:$D$1003),-(Analítico!H$1&lt;='Fluxo de Gastos Gerais'!$E$4:$E$1003),-('Fluxo de Gastos Gerais'!$C$4:$C$1003))</f>
        <v>0</v>
      </c>
      <c r="I101" s="118">
        <f>SUMPRODUCT(-('Fluxo de Gastos Gerais'!$B$4:$B$1003=Analítico!$B101),-(Analítico!I$1&gt;='Fluxo de Gastos Gerais'!$D$4:$D$1003),-(Analítico!I$1&lt;='Fluxo de Gastos Gerais'!$E$4:$E$1003),-('Fluxo de Gastos Gerais'!$C$4:$C$1003))</f>
        <v>0</v>
      </c>
      <c r="J101" s="118">
        <f>SUMPRODUCT(-('Fluxo de Gastos Gerais'!$B$4:$B$1003=Analítico!$B101),-(Analítico!J$1&gt;='Fluxo de Gastos Gerais'!$D$4:$D$1003),-(Analítico!J$1&lt;='Fluxo de Gastos Gerais'!$E$4:$E$1003),-('Fluxo de Gastos Gerais'!$C$4:$C$1003))</f>
        <v>0</v>
      </c>
      <c r="K101" s="118">
        <f>SUMPRODUCT(-('Fluxo de Gastos Gerais'!$B$4:$B$1003=Analítico!$B101),-(Analítico!K$1&gt;='Fluxo de Gastos Gerais'!$D$4:$D$1003),-(Analítico!K$1&lt;='Fluxo de Gastos Gerais'!$E$4:$E$1003),-('Fluxo de Gastos Gerais'!$C$4:$C$1003))</f>
        <v>0</v>
      </c>
      <c r="L101" s="118">
        <f>SUMPRODUCT(-('Fluxo de Gastos Gerais'!$B$4:$B$1003=Analítico!$B101),-(Analítico!L$1&gt;='Fluxo de Gastos Gerais'!$D$4:$D$1003),-(Analítico!L$1&lt;='Fluxo de Gastos Gerais'!$E$4:$E$1003),-('Fluxo de Gastos Gerais'!$C$4:$C$1003))</f>
        <v>0</v>
      </c>
      <c r="M101" s="118">
        <f>SUMPRODUCT(-('Fluxo de Gastos Gerais'!$B$4:$B$1003=Analítico!$B101),-(Analítico!M$1&gt;='Fluxo de Gastos Gerais'!$D$4:$D$1003),-(Analítico!M$1&lt;='Fluxo de Gastos Gerais'!$E$4:$E$1003),-('Fluxo de Gastos Gerais'!$C$4:$C$1003))</f>
        <v>0</v>
      </c>
      <c r="N101" s="118">
        <f>SUMPRODUCT(-('Fluxo de Gastos Gerais'!$B$4:$B$1003=Analítico!$B101),-(Analítico!N$1&gt;='Fluxo de Gastos Gerais'!$D$4:$D$1003),-(Analítico!N$1&lt;='Fluxo de Gastos Gerais'!$E$4:$E$1003),-('Fluxo de Gastos Gerais'!$C$4:$C$1003))</f>
        <v>0</v>
      </c>
      <c r="O101" s="118">
        <f>SUMPRODUCT(-('Fluxo de Gastos Gerais'!$B$4:$B$1003=Analítico!$B101),-(Analítico!O$1&gt;='Fluxo de Gastos Gerais'!$D$4:$D$1003),-(Analítico!O$1&lt;='Fluxo de Gastos Gerais'!$E$4:$E$1003),-('Fluxo de Gastos Gerais'!$C$4:$C$1003))</f>
        <v>0</v>
      </c>
      <c r="P101" s="118">
        <f>SUMPRODUCT(-('Fluxo de Gastos Gerais'!$B$4:$B$1003=Analítico!$B101),-(Analítico!P$1&gt;='Fluxo de Gastos Gerais'!$D$4:$D$1003),-(Analítico!P$1&lt;='Fluxo de Gastos Gerais'!$E$4:$E$1003),-('Fluxo de Gastos Gerais'!$C$4:$C$1003))</f>
        <v>0</v>
      </c>
      <c r="Q101" s="118">
        <f>SUMPRODUCT(-('Fluxo de Gastos Gerais'!$B$4:$B$1003=Analítico!$B101),-(Analítico!Q$1&gt;='Fluxo de Gastos Gerais'!$D$4:$D$1003),-(Analítico!Q$1&lt;='Fluxo de Gastos Gerais'!$E$4:$E$1003),-('Fluxo de Gastos Gerais'!$C$4:$C$1003))</f>
        <v>0</v>
      </c>
      <c r="R101" s="118">
        <f>SUMPRODUCT(-('Fluxo de Gastos Gerais'!$B$4:$B$1003=Analítico!$B101),-(Analítico!R$1&gt;='Fluxo de Gastos Gerais'!$D$4:$D$1003),-(Analítico!R$1&lt;='Fluxo de Gastos Gerais'!$E$4:$E$1003),-('Fluxo de Gastos Gerais'!$C$4:$C$1003))</f>
        <v>0</v>
      </c>
      <c r="S101" s="118">
        <f>SUMPRODUCT(-('Fluxo de Gastos Gerais'!$B$4:$B$1003=Analítico!$B101),-(Analítico!S$1&gt;='Fluxo de Gastos Gerais'!$D$4:$D$1003),-(Analítico!S$1&lt;='Fluxo de Gastos Gerais'!$E$4:$E$1003),-('Fluxo de Gastos Gerais'!$C$4:$C$1003))</f>
        <v>0</v>
      </c>
      <c r="T101" s="118">
        <f>SUMPRODUCT(-('Fluxo de Gastos Gerais'!$B$4:$B$1003=Analítico!$B101),-(Analítico!T$1&gt;='Fluxo de Gastos Gerais'!$D$4:$D$1003),-(Analítico!T$1&lt;='Fluxo de Gastos Gerais'!$E$4:$E$1003),-('Fluxo de Gastos Gerais'!$C$4:$C$1003))</f>
        <v>0</v>
      </c>
      <c r="U101" s="118">
        <f>SUMPRODUCT(-('Fluxo de Gastos Gerais'!$B$4:$B$1003=Analítico!$B101),-(Analítico!U$1&gt;='Fluxo de Gastos Gerais'!$D$4:$D$1003),-(Analítico!U$1&lt;='Fluxo de Gastos Gerais'!$E$4:$E$1003),-('Fluxo de Gastos Gerais'!$C$4:$C$1003))</f>
        <v>0</v>
      </c>
      <c r="V101" s="118">
        <f>SUMPRODUCT(-('Fluxo de Gastos Gerais'!$B$4:$B$1003=Analítico!$B101),-(Analítico!V$1&gt;='Fluxo de Gastos Gerais'!$D$4:$D$1003),-(Analítico!V$1&lt;='Fluxo de Gastos Gerais'!$E$4:$E$1003),-('Fluxo de Gastos Gerais'!$C$4:$C$1003))</f>
        <v>0</v>
      </c>
      <c r="W101" s="118">
        <f>SUMPRODUCT(-('Fluxo de Gastos Gerais'!$B$4:$B$1003=Analítico!$B101),-(Analítico!W$1&gt;='Fluxo de Gastos Gerais'!$D$4:$D$1003),-(Analítico!W$1&lt;='Fluxo de Gastos Gerais'!$E$4:$E$1003),-('Fluxo de Gastos Gerais'!$C$4:$C$1003))</f>
        <v>0</v>
      </c>
      <c r="X101" s="118">
        <f>SUMPRODUCT(-('Fluxo de Gastos Gerais'!$B$4:$B$1003=Analítico!$B101),-(Analítico!X$1&gt;='Fluxo de Gastos Gerais'!$D$4:$D$1003),-(Analítico!X$1&lt;='Fluxo de Gastos Gerais'!$E$4:$E$1003),-('Fluxo de Gastos Gerais'!$C$4:$C$1003))</f>
        <v>0</v>
      </c>
      <c r="Y101" s="118">
        <f>SUMPRODUCT(-('Fluxo de Gastos Gerais'!$B$4:$B$1003=Analítico!$B101),-(Analítico!Y$1&gt;='Fluxo de Gastos Gerais'!$D$4:$D$1003),-(Analítico!Y$1&lt;='Fluxo de Gastos Gerais'!$E$4:$E$1003),-('Fluxo de Gastos Gerais'!$C$4:$C$1003))</f>
        <v>0</v>
      </c>
      <c r="Z101" s="118">
        <f>SUMPRODUCT(-('Fluxo de Gastos Gerais'!$B$4:$B$1003=Analítico!$B101),-(Analítico!Z$1&gt;='Fluxo de Gastos Gerais'!$D$4:$D$1003),-(Analítico!Z$1&lt;='Fluxo de Gastos Gerais'!$E$4:$E$1003),-('Fluxo de Gastos Gerais'!$C$4:$C$1003))</f>
        <v>0</v>
      </c>
      <c r="AA101" s="113">
        <f t="shared" si="19"/>
        <v>0</v>
      </c>
      <c r="AB101" s="124">
        <f t="shared" ca="1" si="20"/>
        <v>0</v>
      </c>
      <c r="AL101" s="229"/>
      <c r="AM101" s="229"/>
    </row>
    <row r="102" spans="1:39" s="76" customFormat="1" ht="23.25" customHeight="1">
      <c r="A102" s="374" t="s">
        <v>241</v>
      </c>
      <c r="B102" s="377" t="s">
        <v>212</v>
      </c>
      <c r="C102" s="118">
        <f>SUMPRODUCT(-('Fluxo de Gastos Gerais'!$B$4:$B$1003=Analítico!$B102),-(Analítico!C$1&gt;='Fluxo de Gastos Gerais'!$D$4:$D$1003),-(Analítico!C$1&lt;='Fluxo de Gastos Gerais'!$E$4:$E$1003),-('Fluxo de Gastos Gerais'!$C$4:$C$1003))</f>
        <v>0</v>
      </c>
      <c r="D102" s="118">
        <f>SUMPRODUCT(-('Fluxo de Gastos Gerais'!$B$4:$B$1003=Analítico!$B102),-(Analítico!D$1&gt;='Fluxo de Gastos Gerais'!$D$4:$D$1003),-(Analítico!D$1&lt;='Fluxo de Gastos Gerais'!$E$4:$E$1003),-('Fluxo de Gastos Gerais'!$C$4:$C$1003))</f>
        <v>0</v>
      </c>
      <c r="E102" s="118">
        <f>SUMPRODUCT(-('Fluxo de Gastos Gerais'!$B$4:$B$1003=Analítico!$B102),-(Analítico!E$1&gt;='Fluxo de Gastos Gerais'!$D$4:$D$1003),-(Analítico!E$1&lt;='Fluxo de Gastos Gerais'!$E$4:$E$1003),-('Fluxo de Gastos Gerais'!$C$4:$C$1003))</f>
        <v>0</v>
      </c>
      <c r="F102" s="118">
        <f>SUMPRODUCT(-('Fluxo de Gastos Gerais'!$B$4:$B$1003=Analítico!$B102),-(Analítico!F$1&gt;='Fluxo de Gastos Gerais'!$D$4:$D$1003),-(Analítico!F$1&lt;='Fluxo de Gastos Gerais'!$E$4:$E$1003),-('Fluxo de Gastos Gerais'!$C$4:$C$1003))</f>
        <v>0</v>
      </c>
      <c r="G102" s="118">
        <f>SUMPRODUCT(-('Fluxo de Gastos Gerais'!$B$4:$B$1003=Analítico!$B102),-(Analítico!G$1&gt;='Fluxo de Gastos Gerais'!$D$4:$D$1003),-(Analítico!G$1&lt;='Fluxo de Gastos Gerais'!$E$4:$E$1003),-('Fluxo de Gastos Gerais'!$C$4:$C$1003))</f>
        <v>0</v>
      </c>
      <c r="H102" s="118">
        <f>SUMPRODUCT(-('Fluxo de Gastos Gerais'!$B$4:$B$1003=Analítico!$B102),-(Analítico!H$1&gt;='Fluxo de Gastos Gerais'!$D$4:$D$1003),-(Analítico!H$1&lt;='Fluxo de Gastos Gerais'!$E$4:$E$1003),-('Fluxo de Gastos Gerais'!$C$4:$C$1003))</f>
        <v>0</v>
      </c>
      <c r="I102" s="118">
        <f>SUMPRODUCT(-('Fluxo de Gastos Gerais'!$B$4:$B$1003=Analítico!$B102),-(Analítico!I$1&gt;='Fluxo de Gastos Gerais'!$D$4:$D$1003),-(Analítico!I$1&lt;='Fluxo de Gastos Gerais'!$E$4:$E$1003),-('Fluxo de Gastos Gerais'!$C$4:$C$1003))</f>
        <v>0</v>
      </c>
      <c r="J102" s="118">
        <f>SUMPRODUCT(-('Fluxo de Gastos Gerais'!$B$4:$B$1003=Analítico!$B102),-(Analítico!J$1&gt;='Fluxo de Gastos Gerais'!$D$4:$D$1003),-(Analítico!J$1&lt;='Fluxo de Gastos Gerais'!$E$4:$E$1003),-('Fluxo de Gastos Gerais'!$C$4:$C$1003))</f>
        <v>0</v>
      </c>
      <c r="K102" s="118">
        <f>SUMPRODUCT(-('Fluxo de Gastos Gerais'!$B$4:$B$1003=Analítico!$B102),-(Analítico!K$1&gt;='Fluxo de Gastos Gerais'!$D$4:$D$1003),-(Analítico!K$1&lt;='Fluxo de Gastos Gerais'!$E$4:$E$1003),-('Fluxo de Gastos Gerais'!$C$4:$C$1003))</f>
        <v>0</v>
      </c>
      <c r="L102" s="118">
        <f>SUMPRODUCT(-('Fluxo de Gastos Gerais'!$B$4:$B$1003=Analítico!$B102),-(Analítico!L$1&gt;='Fluxo de Gastos Gerais'!$D$4:$D$1003),-(Analítico!L$1&lt;='Fluxo de Gastos Gerais'!$E$4:$E$1003),-('Fluxo de Gastos Gerais'!$C$4:$C$1003))</f>
        <v>0</v>
      </c>
      <c r="M102" s="118">
        <f>SUMPRODUCT(-('Fluxo de Gastos Gerais'!$B$4:$B$1003=Analítico!$B102),-(Analítico!M$1&gt;='Fluxo de Gastos Gerais'!$D$4:$D$1003),-(Analítico!M$1&lt;='Fluxo de Gastos Gerais'!$E$4:$E$1003),-('Fluxo de Gastos Gerais'!$C$4:$C$1003))</f>
        <v>0</v>
      </c>
      <c r="N102" s="118">
        <f>SUMPRODUCT(-('Fluxo de Gastos Gerais'!$B$4:$B$1003=Analítico!$B102),-(Analítico!N$1&gt;='Fluxo de Gastos Gerais'!$D$4:$D$1003),-(Analítico!N$1&lt;='Fluxo de Gastos Gerais'!$E$4:$E$1003),-('Fluxo de Gastos Gerais'!$C$4:$C$1003))</f>
        <v>0</v>
      </c>
      <c r="O102" s="118">
        <f>SUMPRODUCT(-('Fluxo de Gastos Gerais'!$B$4:$B$1003=Analítico!$B102),-(Analítico!O$1&gt;='Fluxo de Gastos Gerais'!$D$4:$D$1003),-(Analítico!O$1&lt;='Fluxo de Gastos Gerais'!$E$4:$E$1003),-('Fluxo de Gastos Gerais'!$C$4:$C$1003))</f>
        <v>0</v>
      </c>
      <c r="P102" s="118">
        <f>SUMPRODUCT(-('Fluxo de Gastos Gerais'!$B$4:$B$1003=Analítico!$B102),-(Analítico!P$1&gt;='Fluxo de Gastos Gerais'!$D$4:$D$1003),-(Analítico!P$1&lt;='Fluxo de Gastos Gerais'!$E$4:$E$1003),-('Fluxo de Gastos Gerais'!$C$4:$C$1003))</f>
        <v>0</v>
      </c>
      <c r="Q102" s="118">
        <f>SUMPRODUCT(-('Fluxo de Gastos Gerais'!$B$4:$B$1003=Analítico!$B102),-(Analítico!Q$1&gt;='Fluxo de Gastos Gerais'!$D$4:$D$1003),-(Analítico!Q$1&lt;='Fluxo de Gastos Gerais'!$E$4:$E$1003),-('Fluxo de Gastos Gerais'!$C$4:$C$1003))</f>
        <v>0</v>
      </c>
      <c r="R102" s="118">
        <f>SUMPRODUCT(-('Fluxo de Gastos Gerais'!$B$4:$B$1003=Analítico!$B102),-(Analítico!R$1&gt;='Fluxo de Gastos Gerais'!$D$4:$D$1003),-(Analítico!R$1&lt;='Fluxo de Gastos Gerais'!$E$4:$E$1003),-('Fluxo de Gastos Gerais'!$C$4:$C$1003))</f>
        <v>0</v>
      </c>
      <c r="S102" s="118">
        <f>SUMPRODUCT(-('Fluxo de Gastos Gerais'!$B$4:$B$1003=Analítico!$B102),-(Analítico!S$1&gt;='Fluxo de Gastos Gerais'!$D$4:$D$1003),-(Analítico!S$1&lt;='Fluxo de Gastos Gerais'!$E$4:$E$1003),-('Fluxo de Gastos Gerais'!$C$4:$C$1003))</f>
        <v>0</v>
      </c>
      <c r="T102" s="118">
        <f>SUMPRODUCT(-('Fluxo de Gastos Gerais'!$B$4:$B$1003=Analítico!$B102),-(Analítico!T$1&gt;='Fluxo de Gastos Gerais'!$D$4:$D$1003),-(Analítico!T$1&lt;='Fluxo de Gastos Gerais'!$E$4:$E$1003),-('Fluxo de Gastos Gerais'!$C$4:$C$1003))</f>
        <v>0</v>
      </c>
      <c r="U102" s="118">
        <f>SUMPRODUCT(-('Fluxo de Gastos Gerais'!$B$4:$B$1003=Analítico!$B102),-(Analítico!U$1&gt;='Fluxo de Gastos Gerais'!$D$4:$D$1003),-(Analítico!U$1&lt;='Fluxo de Gastos Gerais'!$E$4:$E$1003),-('Fluxo de Gastos Gerais'!$C$4:$C$1003))</f>
        <v>0</v>
      </c>
      <c r="V102" s="118">
        <f>SUMPRODUCT(-('Fluxo de Gastos Gerais'!$B$4:$B$1003=Analítico!$B102),-(Analítico!V$1&gt;='Fluxo de Gastos Gerais'!$D$4:$D$1003),-(Analítico!V$1&lt;='Fluxo de Gastos Gerais'!$E$4:$E$1003),-('Fluxo de Gastos Gerais'!$C$4:$C$1003))</f>
        <v>0</v>
      </c>
      <c r="W102" s="118">
        <f>SUMPRODUCT(-('Fluxo de Gastos Gerais'!$B$4:$B$1003=Analítico!$B102),-(Analítico!W$1&gt;='Fluxo de Gastos Gerais'!$D$4:$D$1003),-(Analítico!W$1&lt;='Fluxo de Gastos Gerais'!$E$4:$E$1003),-('Fluxo de Gastos Gerais'!$C$4:$C$1003))</f>
        <v>0</v>
      </c>
      <c r="X102" s="118">
        <f>SUMPRODUCT(-('Fluxo de Gastos Gerais'!$B$4:$B$1003=Analítico!$B102),-(Analítico!X$1&gt;='Fluxo de Gastos Gerais'!$D$4:$D$1003),-(Analítico!X$1&lt;='Fluxo de Gastos Gerais'!$E$4:$E$1003),-('Fluxo de Gastos Gerais'!$C$4:$C$1003))</f>
        <v>0</v>
      </c>
      <c r="Y102" s="118">
        <f>SUMPRODUCT(-('Fluxo de Gastos Gerais'!$B$4:$B$1003=Analítico!$B102),-(Analítico!Y$1&gt;='Fluxo de Gastos Gerais'!$D$4:$D$1003),-(Analítico!Y$1&lt;='Fluxo de Gastos Gerais'!$E$4:$E$1003),-('Fluxo de Gastos Gerais'!$C$4:$C$1003))</f>
        <v>0</v>
      </c>
      <c r="Z102" s="118">
        <f>SUMPRODUCT(-('Fluxo de Gastos Gerais'!$B$4:$B$1003=Analítico!$B102),-(Analítico!Z$1&gt;='Fluxo de Gastos Gerais'!$D$4:$D$1003),-(Analítico!Z$1&lt;='Fluxo de Gastos Gerais'!$E$4:$E$1003),-('Fluxo de Gastos Gerais'!$C$4:$C$1003))</f>
        <v>0</v>
      </c>
      <c r="AA102" s="113">
        <f t="shared" si="19"/>
        <v>0</v>
      </c>
      <c r="AB102" s="124">
        <f t="shared" ca="1" si="20"/>
        <v>0</v>
      </c>
      <c r="AL102" s="229"/>
      <c r="AM102" s="229"/>
    </row>
    <row r="103" spans="1:39" s="76" customFormat="1" ht="23.25" customHeight="1">
      <c r="A103" s="374" t="s">
        <v>242</v>
      </c>
      <c r="B103" s="377" t="s">
        <v>213</v>
      </c>
      <c r="C103" s="118">
        <f>SUMPRODUCT(-('Fluxo de Gastos Gerais'!$B$4:$B$1003=Analítico!$B103),-(Analítico!C$1&gt;='Fluxo de Gastos Gerais'!$D$4:$D$1003),-(Analítico!C$1&lt;='Fluxo de Gastos Gerais'!$E$4:$E$1003),-('Fluxo de Gastos Gerais'!$C$4:$C$1003))</f>
        <v>0</v>
      </c>
      <c r="D103" s="118">
        <f>SUMPRODUCT(-('Fluxo de Gastos Gerais'!$B$4:$B$1003=Analítico!$B103),-(Analítico!D$1&gt;='Fluxo de Gastos Gerais'!$D$4:$D$1003),-(Analítico!D$1&lt;='Fluxo de Gastos Gerais'!$E$4:$E$1003),-('Fluxo de Gastos Gerais'!$C$4:$C$1003))</f>
        <v>0</v>
      </c>
      <c r="E103" s="118">
        <f>SUMPRODUCT(-('Fluxo de Gastos Gerais'!$B$4:$B$1003=Analítico!$B103),-(Analítico!E$1&gt;='Fluxo de Gastos Gerais'!$D$4:$D$1003),-(Analítico!E$1&lt;='Fluxo de Gastos Gerais'!$E$4:$E$1003),-('Fluxo de Gastos Gerais'!$C$4:$C$1003))</f>
        <v>0</v>
      </c>
      <c r="F103" s="118">
        <f>SUMPRODUCT(-('Fluxo de Gastos Gerais'!$B$4:$B$1003=Analítico!$B103),-(Analítico!F$1&gt;='Fluxo de Gastos Gerais'!$D$4:$D$1003),-(Analítico!F$1&lt;='Fluxo de Gastos Gerais'!$E$4:$E$1003),-('Fluxo de Gastos Gerais'!$C$4:$C$1003))</f>
        <v>0</v>
      </c>
      <c r="G103" s="118">
        <f>SUMPRODUCT(-('Fluxo de Gastos Gerais'!$B$4:$B$1003=Analítico!$B103),-(Analítico!G$1&gt;='Fluxo de Gastos Gerais'!$D$4:$D$1003),-(Analítico!G$1&lt;='Fluxo de Gastos Gerais'!$E$4:$E$1003),-('Fluxo de Gastos Gerais'!$C$4:$C$1003))</f>
        <v>0</v>
      </c>
      <c r="H103" s="118">
        <f>SUMPRODUCT(-('Fluxo de Gastos Gerais'!$B$4:$B$1003=Analítico!$B103),-(Analítico!H$1&gt;='Fluxo de Gastos Gerais'!$D$4:$D$1003),-(Analítico!H$1&lt;='Fluxo de Gastos Gerais'!$E$4:$E$1003),-('Fluxo de Gastos Gerais'!$C$4:$C$1003))</f>
        <v>0</v>
      </c>
      <c r="I103" s="118">
        <f>SUMPRODUCT(-('Fluxo de Gastos Gerais'!$B$4:$B$1003=Analítico!$B103),-(Analítico!I$1&gt;='Fluxo de Gastos Gerais'!$D$4:$D$1003),-(Analítico!I$1&lt;='Fluxo de Gastos Gerais'!$E$4:$E$1003),-('Fluxo de Gastos Gerais'!$C$4:$C$1003))</f>
        <v>0</v>
      </c>
      <c r="J103" s="118">
        <f>SUMPRODUCT(-('Fluxo de Gastos Gerais'!$B$4:$B$1003=Analítico!$B103),-(Analítico!J$1&gt;='Fluxo de Gastos Gerais'!$D$4:$D$1003),-(Analítico!J$1&lt;='Fluxo de Gastos Gerais'!$E$4:$E$1003),-('Fluxo de Gastos Gerais'!$C$4:$C$1003))</f>
        <v>0</v>
      </c>
      <c r="K103" s="118">
        <f>SUMPRODUCT(-('Fluxo de Gastos Gerais'!$B$4:$B$1003=Analítico!$B103),-(Analítico!K$1&gt;='Fluxo de Gastos Gerais'!$D$4:$D$1003),-(Analítico!K$1&lt;='Fluxo de Gastos Gerais'!$E$4:$E$1003),-('Fluxo de Gastos Gerais'!$C$4:$C$1003))</f>
        <v>0</v>
      </c>
      <c r="L103" s="118">
        <f>SUMPRODUCT(-('Fluxo de Gastos Gerais'!$B$4:$B$1003=Analítico!$B103),-(Analítico!L$1&gt;='Fluxo de Gastos Gerais'!$D$4:$D$1003),-(Analítico!L$1&lt;='Fluxo de Gastos Gerais'!$E$4:$E$1003),-('Fluxo de Gastos Gerais'!$C$4:$C$1003))</f>
        <v>0</v>
      </c>
      <c r="M103" s="118">
        <f>SUMPRODUCT(-('Fluxo de Gastos Gerais'!$B$4:$B$1003=Analítico!$B103),-(Analítico!M$1&gt;='Fluxo de Gastos Gerais'!$D$4:$D$1003),-(Analítico!M$1&lt;='Fluxo de Gastos Gerais'!$E$4:$E$1003),-('Fluxo de Gastos Gerais'!$C$4:$C$1003))</f>
        <v>0</v>
      </c>
      <c r="N103" s="118">
        <f>SUMPRODUCT(-('Fluxo de Gastos Gerais'!$B$4:$B$1003=Analítico!$B103),-(Analítico!N$1&gt;='Fluxo de Gastos Gerais'!$D$4:$D$1003),-(Analítico!N$1&lt;='Fluxo de Gastos Gerais'!$E$4:$E$1003),-('Fluxo de Gastos Gerais'!$C$4:$C$1003))</f>
        <v>0</v>
      </c>
      <c r="O103" s="118">
        <f>SUMPRODUCT(-('Fluxo de Gastos Gerais'!$B$4:$B$1003=Analítico!$B103),-(Analítico!O$1&gt;='Fluxo de Gastos Gerais'!$D$4:$D$1003),-(Analítico!O$1&lt;='Fluxo de Gastos Gerais'!$E$4:$E$1003),-('Fluxo de Gastos Gerais'!$C$4:$C$1003))</f>
        <v>0</v>
      </c>
      <c r="P103" s="118">
        <f>SUMPRODUCT(-('Fluxo de Gastos Gerais'!$B$4:$B$1003=Analítico!$B103),-(Analítico!P$1&gt;='Fluxo de Gastos Gerais'!$D$4:$D$1003),-(Analítico!P$1&lt;='Fluxo de Gastos Gerais'!$E$4:$E$1003),-('Fluxo de Gastos Gerais'!$C$4:$C$1003))</f>
        <v>0</v>
      </c>
      <c r="Q103" s="118">
        <f>SUMPRODUCT(-('Fluxo de Gastos Gerais'!$B$4:$B$1003=Analítico!$B103),-(Analítico!Q$1&gt;='Fluxo de Gastos Gerais'!$D$4:$D$1003),-(Analítico!Q$1&lt;='Fluxo de Gastos Gerais'!$E$4:$E$1003),-('Fluxo de Gastos Gerais'!$C$4:$C$1003))</f>
        <v>0</v>
      </c>
      <c r="R103" s="118">
        <f>SUMPRODUCT(-('Fluxo de Gastos Gerais'!$B$4:$B$1003=Analítico!$B103),-(Analítico!R$1&gt;='Fluxo de Gastos Gerais'!$D$4:$D$1003),-(Analítico!R$1&lt;='Fluxo de Gastos Gerais'!$E$4:$E$1003),-('Fluxo de Gastos Gerais'!$C$4:$C$1003))</f>
        <v>0</v>
      </c>
      <c r="S103" s="118">
        <f>SUMPRODUCT(-('Fluxo de Gastos Gerais'!$B$4:$B$1003=Analítico!$B103),-(Analítico!S$1&gt;='Fluxo de Gastos Gerais'!$D$4:$D$1003),-(Analítico!S$1&lt;='Fluxo de Gastos Gerais'!$E$4:$E$1003),-('Fluxo de Gastos Gerais'!$C$4:$C$1003))</f>
        <v>0</v>
      </c>
      <c r="T103" s="118">
        <f>SUMPRODUCT(-('Fluxo de Gastos Gerais'!$B$4:$B$1003=Analítico!$B103),-(Analítico!T$1&gt;='Fluxo de Gastos Gerais'!$D$4:$D$1003),-(Analítico!T$1&lt;='Fluxo de Gastos Gerais'!$E$4:$E$1003),-('Fluxo de Gastos Gerais'!$C$4:$C$1003))</f>
        <v>0</v>
      </c>
      <c r="U103" s="118">
        <f>SUMPRODUCT(-('Fluxo de Gastos Gerais'!$B$4:$B$1003=Analítico!$B103),-(Analítico!U$1&gt;='Fluxo de Gastos Gerais'!$D$4:$D$1003),-(Analítico!U$1&lt;='Fluxo de Gastos Gerais'!$E$4:$E$1003),-('Fluxo de Gastos Gerais'!$C$4:$C$1003))</f>
        <v>0</v>
      </c>
      <c r="V103" s="118">
        <f>SUMPRODUCT(-('Fluxo de Gastos Gerais'!$B$4:$B$1003=Analítico!$B103),-(Analítico!V$1&gt;='Fluxo de Gastos Gerais'!$D$4:$D$1003),-(Analítico!V$1&lt;='Fluxo de Gastos Gerais'!$E$4:$E$1003),-('Fluxo de Gastos Gerais'!$C$4:$C$1003))</f>
        <v>0</v>
      </c>
      <c r="W103" s="118">
        <f>SUMPRODUCT(-('Fluxo de Gastos Gerais'!$B$4:$B$1003=Analítico!$B103),-(Analítico!W$1&gt;='Fluxo de Gastos Gerais'!$D$4:$D$1003),-(Analítico!W$1&lt;='Fluxo de Gastos Gerais'!$E$4:$E$1003),-('Fluxo de Gastos Gerais'!$C$4:$C$1003))</f>
        <v>0</v>
      </c>
      <c r="X103" s="118">
        <f>SUMPRODUCT(-('Fluxo de Gastos Gerais'!$B$4:$B$1003=Analítico!$B103),-(Analítico!X$1&gt;='Fluxo de Gastos Gerais'!$D$4:$D$1003),-(Analítico!X$1&lt;='Fluxo de Gastos Gerais'!$E$4:$E$1003),-('Fluxo de Gastos Gerais'!$C$4:$C$1003))</f>
        <v>0</v>
      </c>
      <c r="Y103" s="118">
        <f>SUMPRODUCT(-('Fluxo de Gastos Gerais'!$B$4:$B$1003=Analítico!$B103),-(Analítico!Y$1&gt;='Fluxo de Gastos Gerais'!$D$4:$D$1003),-(Analítico!Y$1&lt;='Fluxo de Gastos Gerais'!$E$4:$E$1003),-('Fluxo de Gastos Gerais'!$C$4:$C$1003))</f>
        <v>0</v>
      </c>
      <c r="Z103" s="118">
        <f>SUMPRODUCT(-('Fluxo de Gastos Gerais'!$B$4:$B$1003=Analítico!$B103),-(Analítico!Z$1&gt;='Fluxo de Gastos Gerais'!$D$4:$D$1003),-(Analítico!Z$1&lt;='Fluxo de Gastos Gerais'!$E$4:$E$1003),-('Fluxo de Gastos Gerais'!$C$4:$C$1003))</f>
        <v>0</v>
      </c>
      <c r="AA103" s="113">
        <f t="shared" si="19"/>
        <v>0</v>
      </c>
      <c r="AB103" s="124">
        <f t="shared" ca="1" si="20"/>
        <v>0</v>
      </c>
      <c r="AL103" s="229"/>
      <c r="AM103" s="229"/>
    </row>
    <row r="104" spans="1:39" s="76" customFormat="1" ht="23.25" customHeight="1">
      <c r="A104" s="374" t="s">
        <v>243</v>
      </c>
      <c r="B104" s="377" t="s">
        <v>188</v>
      </c>
      <c r="C104" s="118">
        <f>SUMPRODUCT(-('Fluxo de Gastos Gerais'!$B$4:$B$1003=Analítico!$B104),-(Analítico!C$1&gt;='Fluxo de Gastos Gerais'!$D$4:$D$1003),-(Analítico!C$1&lt;='Fluxo de Gastos Gerais'!$E$4:$E$1003),-('Fluxo de Gastos Gerais'!$C$4:$C$1003))</f>
        <v>0</v>
      </c>
      <c r="D104" s="118">
        <f>SUMPRODUCT(-('Fluxo de Gastos Gerais'!$B$4:$B$1003=Analítico!$B104),-(Analítico!D$1&gt;='Fluxo de Gastos Gerais'!$D$4:$D$1003),-(Analítico!D$1&lt;='Fluxo de Gastos Gerais'!$E$4:$E$1003),-('Fluxo de Gastos Gerais'!$C$4:$C$1003))</f>
        <v>0</v>
      </c>
      <c r="E104" s="118">
        <f>SUMPRODUCT(-('Fluxo de Gastos Gerais'!$B$4:$B$1003=Analítico!$B104),-(Analítico!E$1&gt;='Fluxo de Gastos Gerais'!$D$4:$D$1003),-(Analítico!E$1&lt;='Fluxo de Gastos Gerais'!$E$4:$E$1003),-('Fluxo de Gastos Gerais'!$C$4:$C$1003))</f>
        <v>0</v>
      </c>
      <c r="F104" s="118">
        <f>SUMPRODUCT(-('Fluxo de Gastos Gerais'!$B$4:$B$1003=Analítico!$B104),-(Analítico!F$1&gt;='Fluxo de Gastos Gerais'!$D$4:$D$1003),-(Analítico!F$1&lt;='Fluxo de Gastos Gerais'!$E$4:$E$1003),-('Fluxo de Gastos Gerais'!$C$4:$C$1003))</f>
        <v>0</v>
      </c>
      <c r="G104" s="118">
        <f>SUMPRODUCT(-('Fluxo de Gastos Gerais'!$B$4:$B$1003=Analítico!$B104),-(Analítico!G$1&gt;='Fluxo de Gastos Gerais'!$D$4:$D$1003),-(Analítico!G$1&lt;='Fluxo de Gastos Gerais'!$E$4:$E$1003),-('Fluxo de Gastos Gerais'!$C$4:$C$1003))</f>
        <v>0</v>
      </c>
      <c r="H104" s="118">
        <f>SUMPRODUCT(-('Fluxo de Gastos Gerais'!$B$4:$B$1003=Analítico!$B104),-(Analítico!H$1&gt;='Fluxo de Gastos Gerais'!$D$4:$D$1003),-(Analítico!H$1&lt;='Fluxo de Gastos Gerais'!$E$4:$E$1003),-('Fluxo de Gastos Gerais'!$C$4:$C$1003))</f>
        <v>0</v>
      </c>
      <c r="I104" s="118">
        <f>SUMPRODUCT(-('Fluxo de Gastos Gerais'!$B$4:$B$1003=Analítico!$B104),-(Analítico!I$1&gt;='Fluxo de Gastos Gerais'!$D$4:$D$1003),-(Analítico!I$1&lt;='Fluxo de Gastos Gerais'!$E$4:$E$1003),-('Fluxo de Gastos Gerais'!$C$4:$C$1003))</f>
        <v>0</v>
      </c>
      <c r="J104" s="118">
        <f>SUMPRODUCT(-('Fluxo de Gastos Gerais'!$B$4:$B$1003=Analítico!$B104),-(Analítico!J$1&gt;='Fluxo de Gastos Gerais'!$D$4:$D$1003),-(Analítico!J$1&lt;='Fluxo de Gastos Gerais'!$E$4:$E$1003),-('Fluxo de Gastos Gerais'!$C$4:$C$1003))</f>
        <v>0</v>
      </c>
      <c r="K104" s="118">
        <f>SUMPRODUCT(-('Fluxo de Gastos Gerais'!$B$4:$B$1003=Analítico!$B104),-(Analítico!K$1&gt;='Fluxo de Gastos Gerais'!$D$4:$D$1003),-(Analítico!K$1&lt;='Fluxo de Gastos Gerais'!$E$4:$E$1003),-('Fluxo de Gastos Gerais'!$C$4:$C$1003))</f>
        <v>0</v>
      </c>
      <c r="L104" s="118">
        <f>SUMPRODUCT(-('Fluxo de Gastos Gerais'!$B$4:$B$1003=Analítico!$B104),-(Analítico!L$1&gt;='Fluxo de Gastos Gerais'!$D$4:$D$1003),-(Analítico!L$1&lt;='Fluxo de Gastos Gerais'!$E$4:$E$1003),-('Fluxo de Gastos Gerais'!$C$4:$C$1003))</f>
        <v>0</v>
      </c>
      <c r="M104" s="118">
        <f>SUMPRODUCT(-('Fluxo de Gastos Gerais'!$B$4:$B$1003=Analítico!$B104),-(Analítico!M$1&gt;='Fluxo de Gastos Gerais'!$D$4:$D$1003),-(Analítico!M$1&lt;='Fluxo de Gastos Gerais'!$E$4:$E$1003),-('Fluxo de Gastos Gerais'!$C$4:$C$1003))</f>
        <v>0</v>
      </c>
      <c r="N104" s="118">
        <f>SUMPRODUCT(-('Fluxo de Gastos Gerais'!$B$4:$B$1003=Analítico!$B104),-(Analítico!N$1&gt;='Fluxo de Gastos Gerais'!$D$4:$D$1003),-(Analítico!N$1&lt;='Fluxo de Gastos Gerais'!$E$4:$E$1003),-('Fluxo de Gastos Gerais'!$C$4:$C$1003))</f>
        <v>0</v>
      </c>
      <c r="O104" s="118">
        <f>SUMPRODUCT(-('Fluxo de Gastos Gerais'!$B$4:$B$1003=Analítico!$B104),-(Analítico!O$1&gt;='Fluxo de Gastos Gerais'!$D$4:$D$1003),-(Analítico!O$1&lt;='Fluxo de Gastos Gerais'!$E$4:$E$1003),-('Fluxo de Gastos Gerais'!$C$4:$C$1003))</f>
        <v>0</v>
      </c>
      <c r="P104" s="118">
        <f>SUMPRODUCT(-('Fluxo de Gastos Gerais'!$B$4:$B$1003=Analítico!$B104),-(Analítico!P$1&gt;='Fluxo de Gastos Gerais'!$D$4:$D$1003),-(Analítico!P$1&lt;='Fluxo de Gastos Gerais'!$E$4:$E$1003),-('Fluxo de Gastos Gerais'!$C$4:$C$1003))</f>
        <v>0</v>
      </c>
      <c r="Q104" s="118">
        <f>SUMPRODUCT(-('Fluxo de Gastos Gerais'!$B$4:$B$1003=Analítico!$B104),-(Analítico!Q$1&gt;='Fluxo de Gastos Gerais'!$D$4:$D$1003),-(Analítico!Q$1&lt;='Fluxo de Gastos Gerais'!$E$4:$E$1003),-('Fluxo de Gastos Gerais'!$C$4:$C$1003))</f>
        <v>0</v>
      </c>
      <c r="R104" s="118">
        <f>SUMPRODUCT(-('Fluxo de Gastos Gerais'!$B$4:$B$1003=Analítico!$B104),-(Analítico!R$1&gt;='Fluxo de Gastos Gerais'!$D$4:$D$1003),-(Analítico!R$1&lt;='Fluxo de Gastos Gerais'!$E$4:$E$1003),-('Fluxo de Gastos Gerais'!$C$4:$C$1003))</f>
        <v>0</v>
      </c>
      <c r="S104" s="118">
        <f>SUMPRODUCT(-('Fluxo de Gastos Gerais'!$B$4:$B$1003=Analítico!$B104),-(Analítico!S$1&gt;='Fluxo de Gastos Gerais'!$D$4:$D$1003),-(Analítico!S$1&lt;='Fluxo de Gastos Gerais'!$E$4:$E$1003),-('Fluxo de Gastos Gerais'!$C$4:$C$1003))</f>
        <v>0</v>
      </c>
      <c r="T104" s="118">
        <f>SUMPRODUCT(-('Fluxo de Gastos Gerais'!$B$4:$B$1003=Analítico!$B104),-(Analítico!T$1&gt;='Fluxo de Gastos Gerais'!$D$4:$D$1003),-(Analítico!T$1&lt;='Fluxo de Gastos Gerais'!$E$4:$E$1003),-('Fluxo de Gastos Gerais'!$C$4:$C$1003))</f>
        <v>0</v>
      </c>
      <c r="U104" s="118">
        <f>SUMPRODUCT(-('Fluxo de Gastos Gerais'!$B$4:$B$1003=Analítico!$B104),-(Analítico!U$1&gt;='Fluxo de Gastos Gerais'!$D$4:$D$1003),-(Analítico!U$1&lt;='Fluxo de Gastos Gerais'!$E$4:$E$1003),-('Fluxo de Gastos Gerais'!$C$4:$C$1003))</f>
        <v>0</v>
      </c>
      <c r="V104" s="118">
        <f>SUMPRODUCT(-('Fluxo de Gastos Gerais'!$B$4:$B$1003=Analítico!$B104),-(Analítico!V$1&gt;='Fluxo de Gastos Gerais'!$D$4:$D$1003),-(Analítico!V$1&lt;='Fluxo de Gastos Gerais'!$E$4:$E$1003),-('Fluxo de Gastos Gerais'!$C$4:$C$1003))</f>
        <v>0</v>
      </c>
      <c r="W104" s="118">
        <f>SUMPRODUCT(-('Fluxo de Gastos Gerais'!$B$4:$B$1003=Analítico!$B104),-(Analítico!W$1&gt;='Fluxo de Gastos Gerais'!$D$4:$D$1003),-(Analítico!W$1&lt;='Fluxo de Gastos Gerais'!$E$4:$E$1003),-('Fluxo de Gastos Gerais'!$C$4:$C$1003))</f>
        <v>0</v>
      </c>
      <c r="X104" s="118">
        <f>SUMPRODUCT(-('Fluxo de Gastos Gerais'!$B$4:$B$1003=Analítico!$B104),-(Analítico!X$1&gt;='Fluxo de Gastos Gerais'!$D$4:$D$1003),-(Analítico!X$1&lt;='Fluxo de Gastos Gerais'!$E$4:$E$1003),-('Fluxo de Gastos Gerais'!$C$4:$C$1003))</f>
        <v>0</v>
      </c>
      <c r="Y104" s="118">
        <f>SUMPRODUCT(-('Fluxo de Gastos Gerais'!$B$4:$B$1003=Analítico!$B104),-(Analítico!Y$1&gt;='Fluxo de Gastos Gerais'!$D$4:$D$1003),-(Analítico!Y$1&lt;='Fluxo de Gastos Gerais'!$E$4:$E$1003),-('Fluxo de Gastos Gerais'!$C$4:$C$1003))</f>
        <v>0</v>
      </c>
      <c r="Z104" s="118">
        <f>SUMPRODUCT(-('Fluxo de Gastos Gerais'!$B$4:$B$1003=Analítico!$B104),-(Analítico!Z$1&gt;='Fluxo de Gastos Gerais'!$D$4:$D$1003),-(Analítico!Z$1&lt;='Fluxo de Gastos Gerais'!$E$4:$E$1003),-('Fluxo de Gastos Gerais'!$C$4:$C$1003))</f>
        <v>0</v>
      </c>
      <c r="AA104" s="113">
        <f t="shared" si="19"/>
        <v>0</v>
      </c>
      <c r="AB104" s="124">
        <f t="shared" ca="1" si="20"/>
        <v>0</v>
      </c>
      <c r="AL104" s="229"/>
      <c r="AM104" s="229"/>
    </row>
    <row r="105" spans="1:39" s="76" customFormat="1" ht="23.25" customHeight="1">
      <c r="A105" s="374" t="s">
        <v>244</v>
      </c>
      <c r="B105" s="377" t="s">
        <v>189</v>
      </c>
      <c r="C105" s="118">
        <f>SUMPRODUCT(-('Fluxo de Gastos Gerais'!$B$4:$B$1003=Analítico!$B105),-(Analítico!C$1&gt;='Fluxo de Gastos Gerais'!$D$4:$D$1003),-(Analítico!C$1&lt;='Fluxo de Gastos Gerais'!$E$4:$E$1003),-('Fluxo de Gastos Gerais'!$C$4:$C$1003))</f>
        <v>0</v>
      </c>
      <c r="D105" s="118">
        <f>SUMPRODUCT(-('Fluxo de Gastos Gerais'!$B$4:$B$1003=Analítico!$B105),-(Analítico!D$1&gt;='Fluxo de Gastos Gerais'!$D$4:$D$1003),-(Analítico!D$1&lt;='Fluxo de Gastos Gerais'!$E$4:$E$1003),-('Fluxo de Gastos Gerais'!$C$4:$C$1003))</f>
        <v>0</v>
      </c>
      <c r="E105" s="118">
        <f>SUMPRODUCT(-('Fluxo de Gastos Gerais'!$B$4:$B$1003=Analítico!$B105),-(Analítico!E$1&gt;='Fluxo de Gastos Gerais'!$D$4:$D$1003),-(Analítico!E$1&lt;='Fluxo de Gastos Gerais'!$E$4:$E$1003),-('Fluxo de Gastos Gerais'!$C$4:$C$1003))</f>
        <v>0</v>
      </c>
      <c r="F105" s="118">
        <f>SUMPRODUCT(-('Fluxo de Gastos Gerais'!$B$4:$B$1003=Analítico!$B105),-(Analítico!F$1&gt;='Fluxo de Gastos Gerais'!$D$4:$D$1003),-(Analítico!F$1&lt;='Fluxo de Gastos Gerais'!$E$4:$E$1003),-('Fluxo de Gastos Gerais'!$C$4:$C$1003))</f>
        <v>0</v>
      </c>
      <c r="G105" s="118">
        <f>SUMPRODUCT(-('Fluxo de Gastos Gerais'!$B$4:$B$1003=Analítico!$B105),-(Analítico!G$1&gt;='Fluxo de Gastos Gerais'!$D$4:$D$1003),-(Analítico!G$1&lt;='Fluxo de Gastos Gerais'!$E$4:$E$1003),-('Fluxo de Gastos Gerais'!$C$4:$C$1003))</f>
        <v>0</v>
      </c>
      <c r="H105" s="118">
        <f>SUMPRODUCT(-('Fluxo de Gastos Gerais'!$B$4:$B$1003=Analítico!$B105),-(Analítico!H$1&gt;='Fluxo de Gastos Gerais'!$D$4:$D$1003),-(Analítico!H$1&lt;='Fluxo de Gastos Gerais'!$E$4:$E$1003),-('Fluxo de Gastos Gerais'!$C$4:$C$1003))</f>
        <v>0</v>
      </c>
      <c r="I105" s="118">
        <f>SUMPRODUCT(-('Fluxo de Gastos Gerais'!$B$4:$B$1003=Analítico!$B105),-(Analítico!I$1&gt;='Fluxo de Gastos Gerais'!$D$4:$D$1003),-(Analítico!I$1&lt;='Fluxo de Gastos Gerais'!$E$4:$E$1003),-('Fluxo de Gastos Gerais'!$C$4:$C$1003))</f>
        <v>0</v>
      </c>
      <c r="J105" s="118">
        <f>SUMPRODUCT(-('Fluxo de Gastos Gerais'!$B$4:$B$1003=Analítico!$B105),-(Analítico!J$1&gt;='Fluxo de Gastos Gerais'!$D$4:$D$1003),-(Analítico!J$1&lt;='Fluxo de Gastos Gerais'!$E$4:$E$1003),-('Fluxo de Gastos Gerais'!$C$4:$C$1003))</f>
        <v>0</v>
      </c>
      <c r="K105" s="118">
        <f>SUMPRODUCT(-('Fluxo de Gastos Gerais'!$B$4:$B$1003=Analítico!$B105),-(Analítico!K$1&gt;='Fluxo de Gastos Gerais'!$D$4:$D$1003),-(Analítico!K$1&lt;='Fluxo de Gastos Gerais'!$E$4:$E$1003),-('Fluxo de Gastos Gerais'!$C$4:$C$1003))</f>
        <v>0</v>
      </c>
      <c r="L105" s="118">
        <f>SUMPRODUCT(-('Fluxo de Gastos Gerais'!$B$4:$B$1003=Analítico!$B105),-(Analítico!L$1&gt;='Fluxo de Gastos Gerais'!$D$4:$D$1003),-(Analítico!L$1&lt;='Fluxo de Gastos Gerais'!$E$4:$E$1003),-('Fluxo de Gastos Gerais'!$C$4:$C$1003))</f>
        <v>0</v>
      </c>
      <c r="M105" s="118">
        <f>SUMPRODUCT(-('Fluxo de Gastos Gerais'!$B$4:$B$1003=Analítico!$B105),-(Analítico!M$1&gt;='Fluxo de Gastos Gerais'!$D$4:$D$1003),-(Analítico!M$1&lt;='Fluxo de Gastos Gerais'!$E$4:$E$1003),-('Fluxo de Gastos Gerais'!$C$4:$C$1003))</f>
        <v>0</v>
      </c>
      <c r="N105" s="118">
        <f>SUMPRODUCT(-('Fluxo de Gastos Gerais'!$B$4:$B$1003=Analítico!$B105),-(Analítico!N$1&gt;='Fluxo de Gastos Gerais'!$D$4:$D$1003),-(Analítico!N$1&lt;='Fluxo de Gastos Gerais'!$E$4:$E$1003),-('Fluxo de Gastos Gerais'!$C$4:$C$1003))</f>
        <v>0</v>
      </c>
      <c r="O105" s="118">
        <f>SUMPRODUCT(-('Fluxo de Gastos Gerais'!$B$4:$B$1003=Analítico!$B105),-(Analítico!O$1&gt;='Fluxo de Gastos Gerais'!$D$4:$D$1003),-(Analítico!O$1&lt;='Fluxo de Gastos Gerais'!$E$4:$E$1003),-('Fluxo de Gastos Gerais'!$C$4:$C$1003))</f>
        <v>0</v>
      </c>
      <c r="P105" s="118">
        <f>SUMPRODUCT(-('Fluxo de Gastos Gerais'!$B$4:$B$1003=Analítico!$B105),-(Analítico!P$1&gt;='Fluxo de Gastos Gerais'!$D$4:$D$1003),-(Analítico!P$1&lt;='Fluxo de Gastos Gerais'!$E$4:$E$1003),-('Fluxo de Gastos Gerais'!$C$4:$C$1003))</f>
        <v>0</v>
      </c>
      <c r="Q105" s="118">
        <f>SUMPRODUCT(-('Fluxo de Gastos Gerais'!$B$4:$B$1003=Analítico!$B105),-(Analítico!Q$1&gt;='Fluxo de Gastos Gerais'!$D$4:$D$1003),-(Analítico!Q$1&lt;='Fluxo de Gastos Gerais'!$E$4:$E$1003),-('Fluxo de Gastos Gerais'!$C$4:$C$1003))</f>
        <v>0</v>
      </c>
      <c r="R105" s="118">
        <f>SUMPRODUCT(-('Fluxo de Gastos Gerais'!$B$4:$B$1003=Analítico!$B105),-(Analítico!R$1&gt;='Fluxo de Gastos Gerais'!$D$4:$D$1003),-(Analítico!R$1&lt;='Fluxo de Gastos Gerais'!$E$4:$E$1003),-('Fluxo de Gastos Gerais'!$C$4:$C$1003))</f>
        <v>0</v>
      </c>
      <c r="S105" s="118">
        <f>SUMPRODUCT(-('Fluxo de Gastos Gerais'!$B$4:$B$1003=Analítico!$B105),-(Analítico!S$1&gt;='Fluxo de Gastos Gerais'!$D$4:$D$1003),-(Analítico!S$1&lt;='Fluxo de Gastos Gerais'!$E$4:$E$1003),-('Fluxo de Gastos Gerais'!$C$4:$C$1003))</f>
        <v>0</v>
      </c>
      <c r="T105" s="118">
        <f>SUMPRODUCT(-('Fluxo de Gastos Gerais'!$B$4:$B$1003=Analítico!$B105),-(Analítico!T$1&gt;='Fluxo de Gastos Gerais'!$D$4:$D$1003),-(Analítico!T$1&lt;='Fluxo de Gastos Gerais'!$E$4:$E$1003),-('Fluxo de Gastos Gerais'!$C$4:$C$1003))</f>
        <v>0</v>
      </c>
      <c r="U105" s="118">
        <f>SUMPRODUCT(-('Fluxo de Gastos Gerais'!$B$4:$B$1003=Analítico!$B105),-(Analítico!U$1&gt;='Fluxo de Gastos Gerais'!$D$4:$D$1003),-(Analítico!U$1&lt;='Fluxo de Gastos Gerais'!$E$4:$E$1003),-('Fluxo de Gastos Gerais'!$C$4:$C$1003))</f>
        <v>0</v>
      </c>
      <c r="V105" s="118">
        <f>SUMPRODUCT(-('Fluxo de Gastos Gerais'!$B$4:$B$1003=Analítico!$B105),-(Analítico!V$1&gt;='Fluxo de Gastos Gerais'!$D$4:$D$1003),-(Analítico!V$1&lt;='Fluxo de Gastos Gerais'!$E$4:$E$1003),-('Fluxo de Gastos Gerais'!$C$4:$C$1003))</f>
        <v>0</v>
      </c>
      <c r="W105" s="118">
        <f>SUMPRODUCT(-('Fluxo de Gastos Gerais'!$B$4:$B$1003=Analítico!$B105),-(Analítico!W$1&gt;='Fluxo de Gastos Gerais'!$D$4:$D$1003),-(Analítico!W$1&lt;='Fluxo de Gastos Gerais'!$E$4:$E$1003),-('Fluxo de Gastos Gerais'!$C$4:$C$1003))</f>
        <v>0</v>
      </c>
      <c r="X105" s="118">
        <f>SUMPRODUCT(-('Fluxo de Gastos Gerais'!$B$4:$B$1003=Analítico!$B105),-(Analítico!X$1&gt;='Fluxo de Gastos Gerais'!$D$4:$D$1003),-(Analítico!X$1&lt;='Fluxo de Gastos Gerais'!$E$4:$E$1003),-('Fluxo de Gastos Gerais'!$C$4:$C$1003))</f>
        <v>0</v>
      </c>
      <c r="Y105" s="118">
        <f>SUMPRODUCT(-('Fluxo de Gastos Gerais'!$B$4:$B$1003=Analítico!$B105),-(Analítico!Y$1&gt;='Fluxo de Gastos Gerais'!$D$4:$D$1003),-(Analítico!Y$1&lt;='Fluxo de Gastos Gerais'!$E$4:$E$1003),-('Fluxo de Gastos Gerais'!$C$4:$C$1003))</f>
        <v>0</v>
      </c>
      <c r="Z105" s="118">
        <f>SUMPRODUCT(-('Fluxo de Gastos Gerais'!$B$4:$B$1003=Analítico!$B105),-(Analítico!Z$1&gt;='Fluxo de Gastos Gerais'!$D$4:$D$1003),-(Analítico!Z$1&lt;='Fluxo de Gastos Gerais'!$E$4:$E$1003),-('Fluxo de Gastos Gerais'!$C$4:$C$1003))</f>
        <v>0</v>
      </c>
      <c r="AA105" s="113">
        <f t="shared" si="19"/>
        <v>0</v>
      </c>
      <c r="AB105" s="124">
        <f t="shared" ca="1" si="20"/>
        <v>0</v>
      </c>
      <c r="AL105" s="229"/>
      <c r="AM105" s="229"/>
    </row>
    <row r="106" spans="1:39" s="76" customFormat="1" ht="23.25" customHeight="1">
      <c r="A106" s="374" t="s">
        <v>245</v>
      </c>
      <c r="B106" s="377" t="s">
        <v>283</v>
      </c>
      <c r="C106" s="118">
        <f>SUMPRODUCT(-('Fluxo de Gastos Gerais'!$B$4:$B$1003=Analítico!$B106),-(Analítico!C$1&gt;='Fluxo de Gastos Gerais'!$D$4:$D$1003),-(Analítico!C$1&lt;='Fluxo de Gastos Gerais'!$E$4:$E$1003),-('Fluxo de Gastos Gerais'!$C$4:$C$1003))</f>
        <v>0</v>
      </c>
      <c r="D106" s="118">
        <f>SUMPRODUCT(-('Fluxo de Gastos Gerais'!$B$4:$B$1003=Analítico!$B106),-(Analítico!D$1&gt;='Fluxo de Gastos Gerais'!$D$4:$D$1003),-(Analítico!D$1&lt;='Fluxo de Gastos Gerais'!$E$4:$E$1003),-('Fluxo de Gastos Gerais'!$C$4:$C$1003))</f>
        <v>0</v>
      </c>
      <c r="E106" s="118">
        <f>SUMPRODUCT(-('Fluxo de Gastos Gerais'!$B$4:$B$1003=Analítico!$B106),-(Analítico!E$1&gt;='Fluxo de Gastos Gerais'!$D$4:$D$1003),-(Analítico!E$1&lt;='Fluxo de Gastos Gerais'!$E$4:$E$1003),-('Fluxo de Gastos Gerais'!$C$4:$C$1003))</f>
        <v>0</v>
      </c>
      <c r="F106" s="118">
        <f>SUMPRODUCT(-('Fluxo de Gastos Gerais'!$B$4:$B$1003=Analítico!$B106),-(Analítico!F$1&gt;='Fluxo de Gastos Gerais'!$D$4:$D$1003),-(Analítico!F$1&lt;='Fluxo de Gastos Gerais'!$E$4:$E$1003),-('Fluxo de Gastos Gerais'!$C$4:$C$1003))</f>
        <v>0</v>
      </c>
      <c r="G106" s="118">
        <f>SUMPRODUCT(-('Fluxo de Gastos Gerais'!$B$4:$B$1003=Analítico!$B106),-(Analítico!G$1&gt;='Fluxo de Gastos Gerais'!$D$4:$D$1003),-(Analítico!G$1&lt;='Fluxo de Gastos Gerais'!$E$4:$E$1003),-('Fluxo de Gastos Gerais'!$C$4:$C$1003))</f>
        <v>0</v>
      </c>
      <c r="H106" s="118">
        <f>SUMPRODUCT(-('Fluxo de Gastos Gerais'!$B$4:$B$1003=Analítico!$B106),-(Analítico!H$1&gt;='Fluxo de Gastos Gerais'!$D$4:$D$1003),-(Analítico!H$1&lt;='Fluxo de Gastos Gerais'!$E$4:$E$1003),-('Fluxo de Gastos Gerais'!$C$4:$C$1003))</f>
        <v>0</v>
      </c>
      <c r="I106" s="118">
        <f>SUMPRODUCT(-('Fluxo de Gastos Gerais'!$B$4:$B$1003=Analítico!$B106),-(Analítico!I$1&gt;='Fluxo de Gastos Gerais'!$D$4:$D$1003),-(Analítico!I$1&lt;='Fluxo de Gastos Gerais'!$E$4:$E$1003),-('Fluxo de Gastos Gerais'!$C$4:$C$1003))</f>
        <v>0</v>
      </c>
      <c r="J106" s="118">
        <f>SUMPRODUCT(-('Fluxo de Gastos Gerais'!$B$4:$B$1003=Analítico!$B106),-(Analítico!J$1&gt;='Fluxo de Gastos Gerais'!$D$4:$D$1003),-(Analítico!J$1&lt;='Fluxo de Gastos Gerais'!$E$4:$E$1003),-('Fluxo de Gastos Gerais'!$C$4:$C$1003))</f>
        <v>0</v>
      </c>
      <c r="K106" s="118">
        <f>SUMPRODUCT(-('Fluxo de Gastos Gerais'!$B$4:$B$1003=Analítico!$B106),-(Analítico!K$1&gt;='Fluxo de Gastos Gerais'!$D$4:$D$1003),-(Analítico!K$1&lt;='Fluxo de Gastos Gerais'!$E$4:$E$1003),-('Fluxo de Gastos Gerais'!$C$4:$C$1003))</f>
        <v>0</v>
      </c>
      <c r="L106" s="118">
        <f>SUMPRODUCT(-('Fluxo de Gastos Gerais'!$B$4:$B$1003=Analítico!$B106),-(Analítico!L$1&gt;='Fluxo de Gastos Gerais'!$D$4:$D$1003),-(Analítico!L$1&lt;='Fluxo de Gastos Gerais'!$E$4:$E$1003),-('Fluxo de Gastos Gerais'!$C$4:$C$1003))</f>
        <v>0</v>
      </c>
      <c r="M106" s="118">
        <f>SUMPRODUCT(-('Fluxo de Gastos Gerais'!$B$4:$B$1003=Analítico!$B106),-(Analítico!M$1&gt;='Fluxo de Gastos Gerais'!$D$4:$D$1003),-(Analítico!M$1&lt;='Fluxo de Gastos Gerais'!$E$4:$E$1003),-('Fluxo de Gastos Gerais'!$C$4:$C$1003))</f>
        <v>0</v>
      </c>
      <c r="N106" s="118">
        <f>SUMPRODUCT(-('Fluxo de Gastos Gerais'!$B$4:$B$1003=Analítico!$B106),-(Analítico!N$1&gt;='Fluxo de Gastos Gerais'!$D$4:$D$1003),-(Analítico!N$1&lt;='Fluxo de Gastos Gerais'!$E$4:$E$1003),-('Fluxo de Gastos Gerais'!$C$4:$C$1003))</f>
        <v>0</v>
      </c>
      <c r="O106" s="118">
        <f>SUMPRODUCT(-('Fluxo de Gastos Gerais'!$B$4:$B$1003=Analítico!$B106),-(Analítico!O$1&gt;='Fluxo de Gastos Gerais'!$D$4:$D$1003),-(Analítico!O$1&lt;='Fluxo de Gastos Gerais'!$E$4:$E$1003),-('Fluxo de Gastos Gerais'!$C$4:$C$1003))</f>
        <v>0</v>
      </c>
      <c r="P106" s="118">
        <f>SUMPRODUCT(-('Fluxo de Gastos Gerais'!$B$4:$B$1003=Analítico!$B106),-(Analítico!P$1&gt;='Fluxo de Gastos Gerais'!$D$4:$D$1003),-(Analítico!P$1&lt;='Fluxo de Gastos Gerais'!$E$4:$E$1003),-('Fluxo de Gastos Gerais'!$C$4:$C$1003))</f>
        <v>0</v>
      </c>
      <c r="Q106" s="118">
        <f>SUMPRODUCT(-('Fluxo de Gastos Gerais'!$B$4:$B$1003=Analítico!$B106),-(Analítico!Q$1&gt;='Fluxo de Gastos Gerais'!$D$4:$D$1003),-(Analítico!Q$1&lt;='Fluxo de Gastos Gerais'!$E$4:$E$1003),-('Fluxo de Gastos Gerais'!$C$4:$C$1003))</f>
        <v>0</v>
      </c>
      <c r="R106" s="118">
        <f>SUMPRODUCT(-('Fluxo de Gastos Gerais'!$B$4:$B$1003=Analítico!$B106),-(Analítico!R$1&gt;='Fluxo de Gastos Gerais'!$D$4:$D$1003),-(Analítico!R$1&lt;='Fluxo de Gastos Gerais'!$E$4:$E$1003),-('Fluxo de Gastos Gerais'!$C$4:$C$1003))</f>
        <v>0</v>
      </c>
      <c r="S106" s="118">
        <f>SUMPRODUCT(-('Fluxo de Gastos Gerais'!$B$4:$B$1003=Analítico!$B106),-(Analítico!S$1&gt;='Fluxo de Gastos Gerais'!$D$4:$D$1003),-(Analítico!S$1&lt;='Fluxo de Gastos Gerais'!$E$4:$E$1003),-('Fluxo de Gastos Gerais'!$C$4:$C$1003))</f>
        <v>0</v>
      </c>
      <c r="T106" s="118">
        <f>SUMPRODUCT(-('Fluxo de Gastos Gerais'!$B$4:$B$1003=Analítico!$B106),-(Analítico!T$1&gt;='Fluxo de Gastos Gerais'!$D$4:$D$1003),-(Analítico!T$1&lt;='Fluxo de Gastos Gerais'!$E$4:$E$1003),-('Fluxo de Gastos Gerais'!$C$4:$C$1003))</f>
        <v>0</v>
      </c>
      <c r="U106" s="118">
        <f>SUMPRODUCT(-('Fluxo de Gastos Gerais'!$B$4:$B$1003=Analítico!$B106),-(Analítico!U$1&gt;='Fluxo de Gastos Gerais'!$D$4:$D$1003),-(Analítico!U$1&lt;='Fluxo de Gastos Gerais'!$E$4:$E$1003),-('Fluxo de Gastos Gerais'!$C$4:$C$1003))</f>
        <v>0</v>
      </c>
      <c r="V106" s="118">
        <f>SUMPRODUCT(-('Fluxo de Gastos Gerais'!$B$4:$B$1003=Analítico!$B106),-(Analítico!V$1&gt;='Fluxo de Gastos Gerais'!$D$4:$D$1003),-(Analítico!V$1&lt;='Fluxo de Gastos Gerais'!$E$4:$E$1003),-('Fluxo de Gastos Gerais'!$C$4:$C$1003))</f>
        <v>0</v>
      </c>
      <c r="W106" s="118">
        <f>SUMPRODUCT(-('Fluxo de Gastos Gerais'!$B$4:$B$1003=Analítico!$B106),-(Analítico!W$1&gt;='Fluxo de Gastos Gerais'!$D$4:$D$1003),-(Analítico!W$1&lt;='Fluxo de Gastos Gerais'!$E$4:$E$1003),-('Fluxo de Gastos Gerais'!$C$4:$C$1003))</f>
        <v>0</v>
      </c>
      <c r="X106" s="118">
        <f>SUMPRODUCT(-('Fluxo de Gastos Gerais'!$B$4:$B$1003=Analítico!$B106),-(Analítico!X$1&gt;='Fluxo de Gastos Gerais'!$D$4:$D$1003),-(Analítico!X$1&lt;='Fluxo de Gastos Gerais'!$E$4:$E$1003),-('Fluxo de Gastos Gerais'!$C$4:$C$1003))</f>
        <v>0</v>
      </c>
      <c r="Y106" s="118">
        <f>SUMPRODUCT(-('Fluxo de Gastos Gerais'!$B$4:$B$1003=Analítico!$B106),-(Analítico!Y$1&gt;='Fluxo de Gastos Gerais'!$D$4:$D$1003),-(Analítico!Y$1&lt;='Fluxo de Gastos Gerais'!$E$4:$E$1003),-('Fluxo de Gastos Gerais'!$C$4:$C$1003))</f>
        <v>0</v>
      </c>
      <c r="Z106" s="118">
        <f>SUMPRODUCT(-('Fluxo de Gastos Gerais'!$B$4:$B$1003=Analítico!$B106),-(Analítico!Z$1&gt;='Fluxo de Gastos Gerais'!$D$4:$D$1003),-(Analítico!Z$1&lt;='Fluxo de Gastos Gerais'!$E$4:$E$1003),-('Fluxo de Gastos Gerais'!$C$4:$C$1003))</f>
        <v>0</v>
      </c>
      <c r="AA106" s="113">
        <f t="shared" si="19"/>
        <v>0</v>
      </c>
      <c r="AB106" s="124">
        <f t="shared" ca="1" si="20"/>
        <v>0</v>
      </c>
      <c r="AL106" s="229"/>
      <c r="AM106" s="229"/>
    </row>
    <row r="107" spans="1:39" s="138" customFormat="1" ht="23.25" customHeight="1">
      <c r="A107" s="374" t="s">
        <v>246</v>
      </c>
      <c r="B107" s="379" t="s">
        <v>282</v>
      </c>
      <c r="C107" s="118">
        <f>SUMPRODUCT(-('Fluxo de Gastos Gerais'!$B$4:$B$1003=Analítico!$B107),-(Analítico!C$1&gt;='Fluxo de Gastos Gerais'!$D$4:$D$1003),-(Analítico!C$1&lt;='Fluxo de Gastos Gerais'!$E$4:$E$1003),-('Fluxo de Gastos Gerais'!$C$4:$C$1003))</f>
        <v>0</v>
      </c>
      <c r="D107" s="118">
        <f>SUMPRODUCT(-('Fluxo de Gastos Gerais'!$B$4:$B$1003=Analítico!$B107),-(Analítico!D$1&gt;='Fluxo de Gastos Gerais'!$D$4:$D$1003),-(Analítico!D$1&lt;='Fluxo de Gastos Gerais'!$E$4:$E$1003),-('Fluxo de Gastos Gerais'!$C$4:$C$1003))</f>
        <v>0</v>
      </c>
      <c r="E107" s="118">
        <f>SUMPRODUCT(-('Fluxo de Gastos Gerais'!$B$4:$B$1003=Analítico!$B107),-(Analítico!E$1&gt;='Fluxo de Gastos Gerais'!$D$4:$D$1003),-(Analítico!E$1&lt;='Fluxo de Gastos Gerais'!$E$4:$E$1003),-('Fluxo de Gastos Gerais'!$C$4:$C$1003))</f>
        <v>0</v>
      </c>
      <c r="F107" s="118">
        <f>SUMPRODUCT(-('Fluxo de Gastos Gerais'!$B$4:$B$1003=Analítico!$B107),-(Analítico!F$1&gt;='Fluxo de Gastos Gerais'!$D$4:$D$1003),-(Analítico!F$1&lt;='Fluxo de Gastos Gerais'!$E$4:$E$1003),-('Fluxo de Gastos Gerais'!$C$4:$C$1003))</f>
        <v>0</v>
      </c>
      <c r="G107" s="118">
        <f>SUMPRODUCT(-('Fluxo de Gastos Gerais'!$B$4:$B$1003=Analítico!$B107),-(Analítico!G$1&gt;='Fluxo de Gastos Gerais'!$D$4:$D$1003),-(Analítico!G$1&lt;='Fluxo de Gastos Gerais'!$E$4:$E$1003),-('Fluxo de Gastos Gerais'!$C$4:$C$1003))</f>
        <v>0</v>
      </c>
      <c r="H107" s="118">
        <f>SUMPRODUCT(-('Fluxo de Gastos Gerais'!$B$4:$B$1003=Analítico!$B107),-(Analítico!H$1&gt;='Fluxo de Gastos Gerais'!$D$4:$D$1003),-(Analítico!H$1&lt;='Fluxo de Gastos Gerais'!$E$4:$E$1003),-('Fluxo de Gastos Gerais'!$C$4:$C$1003))</f>
        <v>0</v>
      </c>
      <c r="I107" s="118">
        <f>SUMPRODUCT(-('Fluxo de Gastos Gerais'!$B$4:$B$1003=Analítico!$B107),-(Analítico!I$1&gt;='Fluxo de Gastos Gerais'!$D$4:$D$1003),-(Analítico!I$1&lt;='Fluxo de Gastos Gerais'!$E$4:$E$1003),-('Fluxo de Gastos Gerais'!$C$4:$C$1003))</f>
        <v>0</v>
      </c>
      <c r="J107" s="118">
        <f>SUMPRODUCT(-('Fluxo de Gastos Gerais'!$B$4:$B$1003=Analítico!$B107),-(Analítico!J$1&gt;='Fluxo de Gastos Gerais'!$D$4:$D$1003),-(Analítico!J$1&lt;='Fluxo de Gastos Gerais'!$E$4:$E$1003),-('Fluxo de Gastos Gerais'!$C$4:$C$1003))</f>
        <v>0</v>
      </c>
      <c r="K107" s="118">
        <f>SUMPRODUCT(-('Fluxo de Gastos Gerais'!$B$4:$B$1003=Analítico!$B107),-(Analítico!K$1&gt;='Fluxo de Gastos Gerais'!$D$4:$D$1003),-(Analítico!K$1&lt;='Fluxo de Gastos Gerais'!$E$4:$E$1003),-('Fluxo de Gastos Gerais'!$C$4:$C$1003))</f>
        <v>0</v>
      </c>
      <c r="L107" s="118">
        <f>SUMPRODUCT(-('Fluxo de Gastos Gerais'!$B$4:$B$1003=Analítico!$B107),-(Analítico!L$1&gt;='Fluxo de Gastos Gerais'!$D$4:$D$1003),-(Analítico!L$1&lt;='Fluxo de Gastos Gerais'!$E$4:$E$1003),-('Fluxo de Gastos Gerais'!$C$4:$C$1003))</f>
        <v>0</v>
      </c>
      <c r="M107" s="118">
        <f>SUMPRODUCT(-('Fluxo de Gastos Gerais'!$B$4:$B$1003=Analítico!$B107),-(Analítico!M$1&gt;='Fluxo de Gastos Gerais'!$D$4:$D$1003),-(Analítico!M$1&lt;='Fluxo de Gastos Gerais'!$E$4:$E$1003),-('Fluxo de Gastos Gerais'!$C$4:$C$1003))</f>
        <v>0</v>
      </c>
      <c r="N107" s="118">
        <f>SUMPRODUCT(-('Fluxo de Gastos Gerais'!$B$4:$B$1003=Analítico!$B107),-(Analítico!N$1&gt;='Fluxo de Gastos Gerais'!$D$4:$D$1003),-(Analítico!N$1&lt;='Fluxo de Gastos Gerais'!$E$4:$E$1003),-('Fluxo de Gastos Gerais'!$C$4:$C$1003))</f>
        <v>0</v>
      </c>
      <c r="O107" s="118">
        <f>SUMPRODUCT(-('Fluxo de Gastos Gerais'!$B$4:$B$1003=Analítico!$B107),-(Analítico!O$1&gt;='Fluxo de Gastos Gerais'!$D$4:$D$1003),-(Analítico!O$1&lt;='Fluxo de Gastos Gerais'!$E$4:$E$1003),-('Fluxo de Gastos Gerais'!$C$4:$C$1003))</f>
        <v>0</v>
      </c>
      <c r="P107" s="118">
        <f>SUMPRODUCT(-('Fluxo de Gastos Gerais'!$B$4:$B$1003=Analítico!$B107),-(Analítico!P$1&gt;='Fluxo de Gastos Gerais'!$D$4:$D$1003),-(Analítico!P$1&lt;='Fluxo de Gastos Gerais'!$E$4:$E$1003),-('Fluxo de Gastos Gerais'!$C$4:$C$1003))</f>
        <v>0</v>
      </c>
      <c r="Q107" s="118">
        <f>SUMPRODUCT(-('Fluxo de Gastos Gerais'!$B$4:$B$1003=Analítico!$B107),-(Analítico!Q$1&gt;='Fluxo de Gastos Gerais'!$D$4:$D$1003),-(Analítico!Q$1&lt;='Fluxo de Gastos Gerais'!$E$4:$E$1003),-('Fluxo de Gastos Gerais'!$C$4:$C$1003))</f>
        <v>0</v>
      </c>
      <c r="R107" s="118">
        <f>SUMPRODUCT(-('Fluxo de Gastos Gerais'!$B$4:$B$1003=Analítico!$B107),-(Analítico!R$1&gt;='Fluxo de Gastos Gerais'!$D$4:$D$1003),-(Analítico!R$1&lt;='Fluxo de Gastos Gerais'!$E$4:$E$1003),-('Fluxo de Gastos Gerais'!$C$4:$C$1003))</f>
        <v>0</v>
      </c>
      <c r="S107" s="118">
        <f>SUMPRODUCT(-('Fluxo de Gastos Gerais'!$B$4:$B$1003=Analítico!$B107),-(Analítico!S$1&gt;='Fluxo de Gastos Gerais'!$D$4:$D$1003),-(Analítico!S$1&lt;='Fluxo de Gastos Gerais'!$E$4:$E$1003),-('Fluxo de Gastos Gerais'!$C$4:$C$1003))</f>
        <v>0</v>
      </c>
      <c r="T107" s="118">
        <f>SUMPRODUCT(-('Fluxo de Gastos Gerais'!$B$4:$B$1003=Analítico!$B107),-(Analítico!T$1&gt;='Fluxo de Gastos Gerais'!$D$4:$D$1003),-(Analítico!T$1&lt;='Fluxo de Gastos Gerais'!$E$4:$E$1003),-('Fluxo de Gastos Gerais'!$C$4:$C$1003))</f>
        <v>0</v>
      </c>
      <c r="U107" s="118">
        <f>SUMPRODUCT(-('Fluxo de Gastos Gerais'!$B$4:$B$1003=Analítico!$B107),-(Analítico!U$1&gt;='Fluxo de Gastos Gerais'!$D$4:$D$1003),-(Analítico!U$1&lt;='Fluxo de Gastos Gerais'!$E$4:$E$1003),-('Fluxo de Gastos Gerais'!$C$4:$C$1003))</f>
        <v>0</v>
      </c>
      <c r="V107" s="118">
        <f>SUMPRODUCT(-('Fluxo de Gastos Gerais'!$B$4:$B$1003=Analítico!$B107),-(Analítico!V$1&gt;='Fluxo de Gastos Gerais'!$D$4:$D$1003),-(Analítico!V$1&lt;='Fluxo de Gastos Gerais'!$E$4:$E$1003),-('Fluxo de Gastos Gerais'!$C$4:$C$1003))</f>
        <v>0</v>
      </c>
      <c r="W107" s="118">
        <f>SUMPRODUCT(-('Fluxo de Gastos Gerais'!$B$4:$B$1003=Analítico!$B107),-(Analítico!W$1&gt;='Fluxo de Gastos Gerais'!$D$4:$D$1003),-(Analítico!W$1&lt;='Fluxo de Gastos Gerais'!$E$4:$E$1003),-('Fluxo de Gastos Gerais'!$C$4:$C$1003))</f>
        <v>0</v>
      </c>
      <c r="X107" s="118">
        <f>SUMPRODUCT(-('Fluxo de Gastos Gerais'!$B$4:$B$1003=Analítico!$B107),-(Analítico!X$1&gt;='Fluxo de Gastos Gerais'!$D$4:$D$1003),-(Analítico!X$1&lt;='Fluxo de Gastos Gerais'!$E$4:$E$1003),-('Fluxo de Gastos Gerais'!$C$4:$C$1003))</f>
        <v>0</v>
      </c>
      <c r="Y107" s="118">
        <f>SUMPRODUCT(-('Fluxo de Gastos Gerais'!$B$4:$B$1003=Analítico!$B107),-(Analítico!Y$1&gt;='Fluxo de Gastos Gerais'!$D$4:$D$1003),-(Analítico!Y$1&lt;='Fluxo de Gastos Gerais'!$E$4:$E$1003),-('Fluxo de Gastos Gerais'!$C$4:$C$1003))</f>
        <v>0</v>
      </c>
      <c r="Z107" s="118">
        <f>SUMPRODUCT(-('Fluxo de Gastos Gerais'!$B$4:$B$1003=Analítico!$B107),-(Analítico!Z$1&gt;='Fluxo de Gastos Gerais'!$D$4:$D$1003),-(Analítico!Z$1&lt;='Fluxo de Gastos Gerais'!$E$4:$E$1003),-('Fluxo de Gastos Gerais'!$C$4:$C$1003))</f>
        <v>0</v>
      </c>
      <c r="AA107" s="113">
        <f t="shared" ref="AA107" si="21">SUM(C107:Z107)</f>
        <v>0</v>
      </c>
      <c r="AB107" s="124">
        <f t="shared" ca="1" si="20"/>
        <v>0</v>
      </c>
      <c r="AL107" s="117"/>
      <c r="AM107" s="117"/>
    </row>
    <row r="108" spans="1:39" s="76" customFormat="1" ht="23.25" customHeight="1" thickBot="1">
      <c r="A108" s="55"/>
      <c r="B108" s="68" t="s">
        <v>34</v>
      </c>
      <c r="C108" s="56">
        <f t="shared" ref="C108:AA108" si="22">SUBTOTAL(109,C48:C107)</f>
        <v>0</v>
      </c>
      <c r="D108" s="56">
        <f t="shared" si="22"/>
        <v>0</v>
      </c>
      <c r="E108" s="56">
        <f t="shared" si="22"/>
        <v>0</v>
      </c>
      <c r="F108" s="56">
        <f t="shared" si="22"/>
        <v>0</v>
      </c>
      <c r="G108" s="56">
        <f t="shared" si="22"/>
        <v>0</v>
      </c>
      <c r="H108" s="56">
        <f t="shared" si="22"/>
        <v>0</v>
      </c>
      <c r="I108" s="56">
        <f t="shared" si="22"/>
        <v>0</v>
      </c>
      <c r="J108" s="56">
        <f t="shared" si="22"/>
        <v>0</v>
      </c>
      <c r="K108" s="56">
        <f t="shared" si="22"/>
        <v>0</v>
      </c>
      <c r="L108" s="56">
        <f t="shared" si="22"/>
        <v>0</v>
      </c>
      <c r="M108" s="56">
        <f t="shared" si="22"/>
        <v>0</v>
      </c>
      <c r="N108" s="56">
        <f t="shared" si="22"/>
        <v>0</v>
      </c>
      <c r="O108" s="56">
        <f t="shared" si="22"/>
        <v>0</v>
      </c>
      <c r="P108" s="56">
        <f t="shared" si="22"/>
        <v>0</v>
      </c>
      <c r="Q108" s="56">
        <f t="shared" si="22"/>
        <v>0</v>
      </c>
      <c r="R108" s="56">
        <f t="shared" si="22"/>
        <v>0</v>
      </c>
      <c r="S108" s="56">
        <f t="shared" si="22"/>
        <v>0</v>
      </c>
      <c r="T108" s="56">
        <f t="shared" si="22"/>
        <v>0</v>
      </c>
      <c r="U108" s="56">
        <f t="shared" si="22"/>
        <v>0</v>
      </c>
      <c r="V108" s="56">
        <f t="shared" si="22"/>
        <v>0</v>
      </c>
      <c r="W108" s="56">
        <f t="shared" si="22"/>
        <v>0</v>
      </c>
      <c r="X108" s="56">
        <f t="shared" si="22"/>
        <v>0</v>
      </c>
      <c r="Y108" s="56">
        <f t="shared" si="22"/>
        <v>0</v>
      </c>
      <c r="Z108" s="56">
        <f t="shared" si="22"/>
        <v>0</v>
      </c>
      <c r="AA108" s="56">
        <f t="shared" si="22"/>
        <v>0</v>
      </c>
      <c r="AB108" s="86">
        <f t="shared" ca="1" si="20"/>
        <v>0</v>
      </c>
      <c r="AL108" s="229"/>
      <c r="AM108" s="229"/>
    </row>
    <row r="109" spans="1:39" s="76" customFormat="1" ht="23.25" customHeight="1" thickBot="1">
      <c r="A109" s="70" t="s">
        <v>29</v>
      </c>
      <c r="B109" s="48" t="s">
        <v>136</v>
      </c>
      <c r="C109" s="71"/>
      <c r="D109" s="71"/>
      <c r="E109" s="71"/>
      <c r="F109" s="71"/>
      <c r="G109" s="71"/>
      <c r="H109" s="71"/>
      <c r="I109" s="71"/>
      <c r="J109" s="71"/>
      <c r="K109" s="71"/>
      <c r="L109" s="71"/>
      <c r="M109" s="71"/>
      <c r="N109" s="71"/>
      <c r="O109" s="71"/>
      <c r="P109" s="71"/>
      <c r="Q109" s="71"/>
      <c r="R109" s="71"/>
      <c r="S109" s="71"/>
      <c r="T109" s="71"/>
      <c r="U109" s="71"/>
      <c r="V109" s="71"/>
      <c r="W109" s="71"/>
      <c r="X109" s="71"/>
      <c r="Y109" s="71"/>
      <c r="Z109" s="71"/>
      <c r="AA109" s="71"/>
      <c r="AB109" s="96"/>
      <c r="AL109" s="229"/>
      <c r="AM109" s="229"/>
    </row>
    <row r="110" spans="1:39" s="76" customFormat="1" ht="23.25" customHeight="1">
      <c r="A110" s="374" t="s">
        <v>15</v>
      </c>
      <c r="B110" s="281" t="s">
        <v>197</v>
      </c>
      <c r="C110" s="118">
        <f>SUMPRODUCT(-(Bens!$B$4:$B$103=Analítico!$B110),-(Bens!$D$4:$D$103=Analítico!C$1),(Bens!$G$4:$G$103))</f>
        <v>0</v>
      </c>
      <c r="D110" s="118">
        <f>SUMPRODUCT(-(Bens!$B$4:$B$103=Analítico!$B110),-(Bens!$D$4:$D$103=Analítico!D$1),(Bens!$G$4:$G$103))</f>
        <v>0</v>
      </c>
      <c r="E110" s="118">
        <f>SUMPRODUCT(-(Bens!$B$4:$B$103=Analítico!$B110),-(Bens!$D$4:$D$103=Analítico!E$1),(Bens!$G$4:$G$103))</f>
        <v>0</v>
      </c>
      <c r="F110" s="118">
        <f>SUMPRODUCT(-(Bens!$B$4:$B$103=Analítico!$B110),-(Bens!$D$4:$D$103=Analítico!F$1),(Bens!$G$4:$G$103))</f>
        <v>0</v>
      </c>
      <c r="G110" s="118">
        <f>SUMPRODUCT(-(Bens!$B$4:$B$103=Analítico!$B110),-(Bens!$D$4:$D$103=Analítico!G$1),(Bens!$G$4:$G$103))</f>
        <v>0</v>
      </c>
      <c r="H110" s="118">
        <f>SUMPRODUCT(-(Bens!$B$4:$B$103=Analítico!$B110),-(Bens!$D$4:$D$103=Analítico!H$1),(Bens!$G$4:$G$103))</f>
        <v>0</v>
      </c>
      <c r="I110" s="118">
        <f>SUMPRODUCT(-(Bens!$B$4:$B$103=Analítico!$B110),-(Bens!$D$4:$D$103=Analítico!I$1),(Bens!$G$4:$G$103))</f>
        <v>0</v>
      </c>
      <c r="J110" s="118">
        <f>SUMPRODUCT(-(Bens!$B$4:$B$103=Analítico!$B110),-(Bens!$D$4:$D$103=Analítico!J$1),(Bens!$G$4:$G$103))</f>
        <v>0</v>
      </c>
      <c r="K110" s="118">
        <f>SUMPRODUCT(-(Bens!$B$4:$B$103=Analítico!$B110),-(Bens!$D$4:$D$103=Analítico!K$1),(Bens!$G$4:$G$103))</f>
        <v>0</v>
      </c>
      <c r="L110" s="118">
        <f>SUMPRODUCT(-(Bens!$B$4:$B$103=Analítico!$B110),-(Bens!$D$4:$D$103=Analítico!L$1),(Bens!$G$4:$G$103))</f>
        <v>0</v>
      </c>
      <c r="M110" s="118">
        <f>SUMPRODUCT(-(Bens!$B$4:$B$103=Analítico!$B110),-(Bens!$D$4:$D$103=Analítico!M$1),(Bens!$G$4:$G$103))</f>
        <v>0</v>
      </c>
      <c r="N110" s="118">
        <f>SUMPRODUCT(-(Bens!$B$4:$B$103=Analítico!$B110),-(Bens!$D$4:$D$103=Analítico!N$1),(Bens!$G$4:$G$103))</f>
        <v>0</v>
      </c>
      <c r="O110" s="118">
        <f>SUMPRODUCT(-(Bens!$B$4:$B$103=Analítico!$B110),-(Bens!$D$4:$D$103=Analítico!O$1),(Bens!$G$4:$G$103))</f>
        <v>0</v>
      </c>
      <c r="P110" s="118">
        <f>SUMPRODUCT(-(Bens!$B$4:$B$103=Analítico!$B110),-(Bens!$D$4:$D$103=Analítico!P$1),(Bens!$G$4:$G$103))</f>
        <v>0</v>
      </c>
      <c r="Q110" s="118">
        <f>SUMPRODUCT(-(Bens!$B$4:$B$103=Analítico!$B110),-(Bens!$D$4:$D$103=Analítico!Q$1),(Bens!$G$4:$G$103))</f>
        <v>0</v>
      </c>
      <c r="R110" s="118">
        <f>SUMPRODUCT(-(Bens!$B$4:$B$103=Analítico!$B110),-(Bens!$D$4:$D$103=Analítico!R$1),(Bens!$G$4:$G$103))</f>
        <v>0</v>
      </c>
      <c r="S110" s="118">
        <f>SUMPRODUCT(-(Bens!$B$4:$B$103=Analítico!$B110),-(Bens!$D$4:$D$103=Analítico!S$1),(Bens!$G$4:$G$103))</f>
        <v>0</v>
      </c>
      <c r="T110" s="118">
        <f>SUMPRODUCT(-(Bens!$B$4:$B$103=Analítico!$B110),-(Bens!$D$4:$D$103=Analítico!T$1),(Bens!$G$4:$G$103))</f>
        <v>0</v>
      </c>
      <c r="U110" s="118">
        <f>SUMPRODUCT(-(Bens!$B$4:$B$103=Analítico!$B110),-(Bens!$D$4:$D$103=Analítico!U$1),(Bens!$G$4:$G$103))</f>
        <v>0</v>
      </c>
      <c r="V110" s="118">
        <f>SUMPRODUCT(-(Bens!$B$4:$B$103=Analítico!$B110),-(Bens!$D$4:$D$103=Analítico!V$1),(Bens!$G$4:$G$103))</f>
        <v>0</v>
      </c>
      <c r="W110" s="118">
        <f>SUMPRODUCT(-(Bens!$B$4:$B$103=Analítico!$B110),-(Bens!$D$4:$D$103=Analítico!W$1),(Bens!$G$4:$G$103))</f>
        <v>0</v>
      </c>
      <c r="X110" s="118">
        <f>SUMPRODUCT(-(Bens!$B$4:$B$103=Analítico!$B110),-(Bens!$D$4:$D$103=Analítico!X$1),(Bens!$G$4:$G$103))</f>
        <v>0</v>
      </c>
      <c r="Y110" s="118">
        <f>SUMPRODUCT(-(Bens!$B$4:$B$103=Analítico!$B110),-(Bens!$D$4:$D$103=Analítico!Y$1),(Bens!$G$4:$G$103))</f>
        <v>0</v>
      </c>
      <c r="Z110" s="118">
        <f>SUMPRODUCT(-(Bens!$B$4:$B$103=Analítico!$B110),-(Bens!$D$4:$D$103=Analítico!Z$1),(Bens!$G$4:$G$103))</f>
        <v>0</v>
      </c>
      <c r="AA110" s="113">
        <f t="shared" ref="AA110:AA122" si="23">SUM(C110:Z110)</f>
        <v>0</v>
      </c>
      <c r="AB110" s="124">
        <f t="shared" ref="AB110:AB124" ca="1" si="24">IF($AA$124=0,0,AA110/$AA$124)</f>
        <v>0</v>
      </c>
      <c r="AL110" s="229"/>
      <c r="AM110" s="229"/>
    </row>
    <row r="111" spans="1:39" s="76" customFormat="1" ht="23.25" customHeight="1">
      <c r="A111" s="374" t="s">
        <v>38</v>
      </c>
      <c r="B111" s="281" t="s">
        <v>198</v>
      </c>
      <c r="C111" s="118">
        <f>SUMPRODUCT(-(Bens!$B$4:$B$103=Analítico!$B111),-(Bens!$D$4:$D$103=Analítico!C$1),(Bens!$G$4:$G$103))</f>
        <v>0</v>
      </c>
      <c r="D111" s="118">
        <f>SUMPRODUCT(-(Bens!$B$4:$B$103=Analítico!$B111),-(Bens!$D$4:$D$103=Analítico!D$1),(Bens!$G$4:$G$103))</f>
        <v>0</v>
      </c>
      <c r="E111" s="118">
        <f>SUMPRODUCT(-(Bens!$B$4:$B$103=Analítico!$B111),-(Bens!$D$4:$D$103=Analítico!E$1),(Bens!$G$4:$G$103))</f>
        <v>0</v>
      </c>
      <c r="F111" s="118">
        <f>SUMPRODUCT(-(Bens!$B$4:$B$103=Analítico!$B111),-(Bens!$D$4:$D$103=Analítico!F$1),(Bens!$G$4:$G$103))</f>
        <v>0</v>
      </c>
      <c r="G111" s="118">
        <f>SUMPRODUCT(-(Bens!$B$4:$B$103=Analítico!$B111),-(Bens!$D$4:$D$103=Analítico!G$1),(Bens!$G$4:$G$103))</f>
        <v>0</v>
      </c>
      <c r="H111" s="118">
        <f>SUMPRODUCT(-(Bens!$B$4:$B$103=Analítico!$B111),-(Bens!$D$4:$D$103=Analítico!H$1),(Bens!$G$4:$G$103))</f>
        <v>0</v>
      </c>
      <c r="I111" s="118">
        <f>SUMPRODUCT(-(Bens!$B$4:$B$103=Analítico!$B111),-(Bens!$D$4:$D$103=Analítico!I$1),(Bens!$G$4:$G$103))</f>
        <v>0</v>
      </c>
      <c r="J111" s="118">
        <f>SUMPRODUCT(-(Bens!$B$4:$B$103=Analítico!$B111),-(Bens!$D$4:$D$103=Analítico!J$1),(Bens!$G$4:$G$103))</f>
        <v>0</v>
      </c>
      <c r="K111" s="118">
        <f>SUMPRODUCT(-(Bens!$B$4:$B$103=Analítico!$B111),-(Bens!$D$4:$D$103=Analítico!K$1),(Bens!$G$4:$G$103))</f>
        <v>0</v>
      </c>
      <c r="L111" s="118">
        <f>SUMPRODUCT(-(Bens!$B$4:$B$103=Analítico!$B111),-(Bens!$D$4:$D$103=Analítico!L$1),(Bens!$G$4:$G$103))</f>
        <v>0</v>
      </c>
      <c r="M111" s="118">
        <f>SUMPRODUCT(-(Bens!$B$4:$B$103=Analítico!$B111),-(Bens!$D$4:$D$103=Analítico!M$1),(Bens!$G$4:$G$103))</f>
        <v>0</v>
      </c>
      <c r="N111" s="118">
        <f>SUMPRODUCT(-(Bens!$B$4:$B$103=Analítico!$B111),-(Bens!$D$4:$D$103=Analítico!N$1),(Bens!$G$4:$G$103))</f>
        <v>0</v>
      </c>
      <c r="O111" s="118">
        <f>SUMPRODUCT(-(Bens!$B$4:$B$103=Analítico!$B111),-(Bens!$D$4:$D$103=Analítico!O$1),(Bens!$G$4:$G$103))</f>
        <v>0</v>
      </c>
      <c r="P111" s="118">
        <f>SUMPRODUCT(-(Bens!$B$4:$B$103=Analítico!$B111),-(Bens!$D$4:$D$103=Analítico!P$1),(Bens!$G$4:$G$103))</f>
        <v>0</v>
      </c>
      <c r="Q111" s="118">
        <f>SUMPRODUCT(-(Bens!$B$4:$B$103=Analítico!$B111),-(Bens!$D$4:$D$103=Analítico!Q$1),(Bens!$G$4:$G$103))</f>
        <v>0</v>
      </c>
      <c r="R111" s="118">
        <f>SUMPRODUCT(-(Bens!$B$4:$B$103=Analítico!$B111),-(Bens!$D$4:$D$103=Analítico!R$1),(Bens!$G$4:$G$103))</f>
        <v>0</v>
      </c>
      <c r="S111" s="118">
        <f>SUMPRODUCT(-(Bens!$B$4:$B$103=Analítico!$B111),-(Bens!$D$4:$D$103=Analítico!S$1),(Bens!$G$4:$G$103))</f>
        <v>0</v>
      </c>
      <c r="T111" s="118">
        <f>SUMPRODUCT(-(Bens!$B$4:$B$103=Analítico!$B111),-(Bens!$D$4:$D$103=Analítico!T$1),(Bens!$G$4:$G$103))</f>
        <v>0</v>
      </c>
      <c r="U111" s="118">
        <f>SUMPRODUCT(-(Bens!$B$4:$B$103=Analítico!$B111),-(Bens!$D$4:$D$103=Analítico!U$1),(Bens!$G$4:$G$103))</f>
        <v>0</v>
      </c>
      <c r="V111" s="118">
        <f>SUMPRODUCT(-(Bens!$B$4:$B$103=Analítico!$B111),-(Bens!$D$4:$D$103=Analítico!V$1),(Bens!$G$4:$G$103))</f>
        <v>0</v>
      </c>
      <c r="W111" s="118">
        <f>SUMPRODUCT(-(Bens!$B$4:$B$103=Analítico!$B111),-(Bens!$D$4:$D$103=Analítico!W$1),(Bens!$G$4:$G$103))</f>
        <v>0</v>
      </c>
      <c r="X111" s="118">
        <f>SUMPRODUCT(-(Bens!$B$4:$B$103=Analítico!$B111),-(Bens!$D$4:$D$103=Analítico!X$1),(Bens!$G$4:$G$103))</f>
        <v>0</v>
      </c>
      <c r="Y111" s="118">
        <f>SUMPRODUCT(-(Bens!$B$4:$B$103=Analítico!$B111),-(Bens!$D$4:$D$103=Analítico!Y$1),(Bens!$G$4:$G$103))</f>
        <v>0</v>
      </c>
      <c r="Z111" s="118">
        <f>SUMPRODUCT(-(Bens!$B$4:$B$103=Analítico!$B111),-(Bens!$D$4:$D$103=Analítico!Z$1),(Bens!$G$4:$G$103))</f>
        <v>0</v>
      </c>
      <c r="AA111" s="113">
        <f t="shared" si="23"/>
        <v>0</v>
      </c>
      <c r="AB111" s="124">
        <f t="shared" ca="1" si="24"/>
        <v>0</v>
      </c>
      <c r="AL111" s="229"/>
      <c r="AM111" s="229"/>
    </row>
    <row r="112" spans="1:39" s="76" customFormat="1" ht="23.25" customHeight="1">
      <c r="A112" s="374" t="s">
        <v>39</v>
      </c>
      <c r="B112" s="281" t="s">
        <v>199</v>
      </c>
      <c r="C112" s="118">
        <f>SUMPRODUCT(-(Bens!$B$4:$B$103=Analítico!$B112),-(Bens!$D$4:$D$103=Analítico!C$1),(Bens!$G$4:$G$103))</f>
        <v>0</v>
      </c>
      <c r="D112" s="118">
        <f>SUMPRODUCT(-(Bens!$B$4:$B$103=Analítico!$B112),-(Bens!$D$4:$D$103=Analítico!D$1),(Bens!$G$4:$G$103))</f>
        <v>0</v>
      </c>
      <c r="E112" s="118">
        <f>SUMPRODUCT(-(Bens!$B$4:$B$103=Analítico!$B112),-(Bens!$D$4:$D$103=Analítico!E$1),(Bens!$G$4:$G$103))</f>
        <v>0</v>
      </c>
      <c r="F112" s="118">
        <f>SUMPRODUCT(-(Bens!$B$4:$B$103=Analítico!$B112),-(Bens!$D$4:$D$103=Analítico!F$1),(Bens!$G$4:$G$103))</f>
        <v>0</v>
      </c>
      <c r="G112" s="118">
        <f>SUMPRODUCT(-(Bens!$B$4:$B$103=Analítico!$B112),-(Bens!$D$4:$D$103=Analítico!G$1),(Bens!$G$4:$G$103))</f>
        <v>0</v>
      </c>
      <c r="H112" s="118">
        <f>SUMPRODUCT(-(Bens!$B$4:$B$103=Analítico!$B112),-(Bens!$D$4:$D$103=Analítico!H$1),(Bens!$G$4:$G$103))</f>
        <v>0</v>
      </c>
      <c r="I112" s="118">
        <f>SUMPRODUCT(-(Bens!$B$4:$B$103=Analítico!$B112),-(Bens!$D$4:$D$103=Analítico!I$1),(Bens!$G$4:$G$103))</f>
        <v>0</v>
      </c>
      <c r="J112" s="118">
        <f>SUMPRODUCT(-(Bens!$B$4:$B$103=Analítico!$B112),-(Bens!$D$4:$D$103=Analítico!J$1),(Bens!$G$4:$G$103))</f>
        <v>0</v>
      </c>
      <c r="K112" s="118">
        <f>SUMPRODUCT(-(Bens!$B$4:$B$103=Analítico!$B112),-(Bens!$D$4:$D$103=Analítico!K$1),(Bens!$G$4:$G$103))</f>
        <v>0</v>
      </c>
      <c r="L112" s="118">
        <f>SUMPRODUCT(-(Bens!$B$4:$B$103=Analítico!$B112),-(Bens!$D$4:$D$103=Analítico!L$1),(Bens!$G$4:$G$103))</f>
        <v>0</v>
      </c>
      <c r="M112" s="118">
        <f>SUMPRODUCT(-(Bens!$B$4:$B$103=Analítico!$B112),-(Bens!$D$4:$D$103=Analítico!M$1),(Bens!$G$4:$G$103))</f>
        <v>0</v>
      </c>
      <c r="N112" s="118">
        <f>SUMPRODUCT(-(Bens!$B$4:$B$103=Analítico!$B112),-(Bens!$D$4:$D$103=Analítico!N$1),(Bens!$G$4:$G$103))</f>
        <v>0</v>
      </c>
      <c r="O112" s="118">
        <f>SUMPRODUCT(-(Bens!$B$4:$B$103=Analítico!$B112),-(Bens!$D$4:$D$103=Analítico!O$1),(Bens!$G$4:$G$103))</f>
        <v>0</v>
      </c>
      <c r="P112" s="118">
        <f>SUMPRODUCT(-(Bens!$B$4:$B$103=Analítico!$B112),-(Bens!$D$4:$D$103=Analítico!P$1),(Bens!$G$4:$G$103))</f>
        <v>0</v>
      </c>
      <c r="Q112" s="118">
        <f>SUMPRODUCT(-(Bens!$B$4:$B$103=Analítico!$B112),-(Bens!$D$4:$D$103=Analítico!Q$1),(Bens!$G$4:$G$103))</f>
        <v>0</v>
      </c>
      <c r="R112" s="118">
        <f>SUMPRODUCT(-(Bens!$B$4:$B$103=Analítico!$B112),-(Bens!$D$4:$D$103=Analítico!R$1),(Bens!$G$4:$G$103))</f>
        <v>0</v>
      </c>
      <c r="S112" s="118">
        <f>SUMPRODUCT(-(Bens!$B$4:$B$103=Analítico!$B112),-(Bens!$D$4:$D$103=Analítico!S$1),(Bens!$G$4:$G$103))</f>
        <v>0</v>
      </c>
      <c r="T112" s="118">
        <f>SUMPRODUCT(-(Bens!$B$4:$B$103=Analítico!$B112),-(Bens!$D$4:$D$103=Analítico!T$1),(Bens!$G$4:$G$103))</f>
        <v>0</v>
      </c>
      <c r="U112" s="118">
        <f>SUMPRODUCT(-(Bens!$B$4:$B$103=Analítico!$B112),-(Bens!$D$4:$D$103=Analítico!U$1),(Bens!$G$4:$G$103))</f>
        <v>0</v>
      </c>
      <c r="V112" s="118">
        <f>SUMPRODUCT(-(Bens!$B$4:$B$103=Analítico!$B112),-(Bens!$D$4:$D$103=Analítico!V$1),(Bens!$G$4:$G$103))</f>
        <v>0</v>
      </c>
      <c r="W112" s="118">
        <f>SUMPRODUCT(-(Bens!$B$4:$B$103=Analítico!$B112),-(Bens!$D$4:$D$103=Analítico!W$1),(Bens!$G$4:$G$103))</f>
        <v>0</v>
      </c>
      <c r="X112" s="118">
        <f>SUMPRODUCT(-(Bens!$B$4:$B$103=Analítico!$B112),-(Bens!$D$4:$D$103=Analítico!X$1),(Bens!$G$4:$G$103))</f>
        <v>0</v>
      </c>
      <c r="Y112" s="118">
        <f>SUMPRODUCT(-(Bens!$B$4:$B$103=Analítico!$B112),-(Bens!$D$4:$D$103=Analítico!Y$1),(Bens!$G$4:$G$103))</f>
        <v>0</v>
      </c>
      <c r="Z112" s="118">
        <f>SUMPRODUCT(-(Bens!$B$4:$B$103=Analítico!$B112),-(Bens!$D$4:$D$103=Analítico!Z$1),(Bens!$G$4:$G$103))</f>
        <v>0</v>
      </c>
      <c r="AA112" s="113">
        <f t="shared" si="23"/>
        <v>0</v>
      </c>
      <c r="AB112" s="124">
        <f t="shared" ca="1" si="24"/>
        <v>0</v>
      </c>
      <c r="AL112" s="229"/>
      <c r="AM112" s="229"/>
    </row>
    <row r="113" spans="1:39" s="76" customFormat="1" ht="23.25" customHeight="1">
      <c r="A113" s="374" t="s">
        <v>40</v>
      </c>
      <c r="B113" s="281" t="s">
        <v>200</v>
      </c>
      <c r="C113" s="118">
        <f>SUMPRODUCT(-(Bens!$B$4:$B$103=Analítico!$B113),-(Bens!$D$4:$D$103=Analítico!C$1),(Bens!$G$4:$G$103))</f>
        <v>0</v>
      </c>
      <c r="D113" s="118">
        <f>SUMPRODUCT(-(Bens!$B$4:$B$103=Analítico!$B113),-(Bens!$D$4:$D$103=Analítico!D$1),(Bens!$G$4:$G$103))</f>
        <v>0</v>
      </c>
      <c r="E113" s="118">
        <f>SUMPRODUCT(-(Bens!$B$4:$B$103=Analítico!$B113),-(Bens!$D$4:$D$103=Analítico!E$1),(Bens!$G$4:$G$103))</f>
        <v>0</v>
      </c>
      <c r="F113" s="118">
        <f>SUMPRODUCT(-(Bens!$B$4:$B$103=Analítico!$B113),-(Bens!$D$4:$D$103=Analítico!F$1),(Bens!$G$4:$G$103))</f>
        <v>0</v>
      </c>
      <c r="G113" s="118">
        <f>SUMPRODUCT(-(Bens!$B$4:$B$103=Analítico!$B113),-(Bens!$D$4:$D$103=Analítico!G$1),(Bens!$G$4:$G$103))</f>
        <v>0</v>
      </c>
      <c r="H113" s="118">
        <f>SUMPRODUCT(-(Bens!$B$4:$B$103=Analítico!$B113),-(Bens!$D$4:$D$103=Analítico!H$1),(Bens!$G$4:$G$103))</f>
        <v>0</v>
      </c>
      <c r="I113" s="118">
        <f>SUMPRODUCT(-(Bens!$B$4:$B$103=Analítico!$B113),-(Bens!$D$4:$D$103=Analítico!I$1),(Bens!$G$4:$G$103))</f>
        <v>0</v>
      </c>
      <c r="J113" s="118">
        <f>SUMPRODUCT(-(Bens!$B$4:$B$103=Analítico!$B113),-(Bens!$D$4:$D$103=Analítico!J$1),(Bens!$G$4:$G$103))</f>
        <v>0</v>
      </c>
      <c r="K113" s="118">
        <f>SUMPRODUCT(-(Bens!$B$4:$B$103=Analítico!$B113),-(Bens!$D$4:$D$103=Analítico!K$1),(Bens!$G$4:$G$103))</f>
        <v>0</v>
      </c>
      <c r="L113" s="118">
        <f>SUMPRODUCT(-(Bens!$B$4:$B$103=Analítico!$B113),-(Bens!$D$4:$D$103=Analítico!L$1),(Bens!$G$4:$G$103))</f>
        <v>0</v>
      </c>
      <c r="M113" s="118">
        <f>SUMPRODUCT(-(Bens!$B$4:$B$103=Analítico!$B113),-(Bens!$D$4:$D$103=Analítico!M$1),(Bens!$G$4:$G$103))</f>
        <v>0</v>
      </c>
      <c r="N113" s="118">
        <f>SUMPRODUCT(-(Bens!$B$4:$B$103=Analítico!$B113),-(Bens!$D$4:$D$103=Analítico!N$1),(Bens!$G$4:$G$103))</f>
        <v>0</v>
      </c>
      <c r="O113" s="118">
        <f>SUMPRODUCT(-(Bens!$B$4:$B$103=Analítico!$B113),-(Bens!$D$4:$D$103=Analítico!O$1),(Bens!$G$4:$G$103))</f>
        <v>0</v>
      </c>
      <c r="P113" s="118">
        <f>SUMPRODUCT(-(Bens!$B$4:$B$103=Analítico!$B113),-(Bens!$D$4:$D$103=Analítico!P$1),(Bens!$G$4:$G$103))</f>
        <v>0</v>
      </c>
      <c r="Q113" s="118">
        <f>SUMPRODUCT(-(Bens!$B$4:$B$103=Analítico!$B113),-(Bens!$D$4:$D$103=Analítico!Q$1),(Bens!$G$4:$G$103))</f>
        <v>0</v>
      </c>
      <c r="R113" s="118">
        <f>SUMPRODUCT(-(Bens!$B$4:$B$103=Analítico!$B113),-(Bens!$D$4:$D$103=Analítico!R$1),(Bens!$G$4:$G$103))</f>
        <v>0</v>
      </c>
      <c r="S113" s="118">
        <f>SUMPRODUCT(-(Bens!$B$4:$B$103=Analítico!$B113),-(Bens!$D$4:$D$103=Analítico!S$1),(Bens!$G$4:$G$103))</f>
        <v>0</v>
      </c>
      <c r="T113" s="118">
        <f>SUMPRODUCT(-(Bens!$B$4:$B$103=Analítico!$B113),-(Bens!$D$4:$D$103=Analítico!T$1),(Bens!$G$4:$G$103))</f>
        <v>0</v>
      </c>
      <c r="U113" s="118">
        <f>SUMPRODUCT(-(Bens!$B$4:$B$103=Analítico!$B113),-(Bens!$D$4:$D$103=Analítico!U$1),(Bens!$G$4:$G$103))</f>
        <v>0</v>
      </c>
      <c r="V113" s="118">
        <f>SUMPRODUCT(-(Bens!$B$4:$B$103=Analítico!$B113),-(Bens!$D$4:$D$103=Analítico!V$1),(Bens!$G$4:$G$103))</f>
        <v>0</v>
      </c>
      <c r="W113" s="118">
        <f>SUMPRODUCT(-(Bens!$B$4:$B$103=Analítico!$B113),-(Bens!$D$4:$D$103=Analítico!W$1),(Bens!$G$4:$G$103))</f>
        <v>0</v>
      </c>
      <c r="X113" s="118">
        <f>SUMPRODUCT(-(Bens!$B$4:$B$103=Analítico!$B113),-(Bens!$D$4:$D$103=Analítico!X$1),(Bens!$G$4:$G$103))</f>
        <v>0</v>
      </c>
      <c r="Y113" s="118">
        <f>SUMPRODUCT(-(Bens!$B$4:$B$103=Analítico!$B113),-(Bens!$D$4:$D$103=Analítico!Y$1),(Bens!$G$4:$G$103))</f>
        <v>0</v>
      </c>
      <c r="Z113" s="118">
        <f>SUMPRODUCT(-(Bens!$B$4:$B$103=Analítico!$B113),-(Bens!$D$4:$D$103=Analítico!Z$1),(Bens!$G$4:$G$103))</f>
        <v>0</v>
      </c>
      <c r="AA113" s="113">
        <f t="shared" si="23"/>
        <v>0</v>
      </c>
      <c r="AB113" s="124">
        <f t="shared" ca="1" si="24"/>
        <v>0</v>
      </c>
      <c r="AL113" s="229"/>
      <c r="AM113" s="229"/>
    </row>
    <row r="114" spans="1:39" s="76" customFormat="1" ht="23.25" customHeight="1">
      <c r="A114" s="374" t="s">
        <v>16</v>
      </c>
      <c r="B114" s="281" t="s">
        <v>201</v>
      </c>
      <c r="C114" s="118">
        <f>SUMPRODUCT(-(Bens!$B$4:$B$103=Analítico!$B114),-(Bens!$D$4:$D$103=Analítico!C$1),(Bens!$G$4:$G$103))</f>
        <v>0</v>
      </c>
      <c r="D114" s="118">
        <f>SUMPRODUCT(-(Bens!$B$4:$B$103=Analítico!$B114),-(Bens!$D$4:$D$103=Analítico!D$1),(Bens!$G$4:$G$103))</f>
        <v>0</v>
      </c>
      <c r="E114" s="118">
        <f>SUMPRODUCT(-(Bens!$B$4:$B$103=Analítico!$B114),-(Bens!$D$4:$D$103=Analítico!E$1),(Bens!$G$4:$G$103))</f>
        <v>0</v>
      </c>
      <c r="F114" s="118">
        <f>SUMPRODUCT(-(Bens!$B$4:$B$103=Analítico!$B114),-(Bens!$D$4:$D$103=Analítico!F$1),(Bens!$G$4:$G$103))</f>
        <v>0</v>
      </c>
      <c r="G114" s="118">
        <f>SUMPRODUCT(-(Bens!$B$4:$B$103=Analítico!$B114),-(Bens!$D$4:$D$103=Analítico!G$1),(Bens!$G$4:$G$103))</f>
        <v>0</v>
      </c>
      <c r="H114" s="118">
        <f>SUMPRODUCT(-(Bens!$B$4:$B$103=Analítico!$B114),-(Bens!$D$4:$D$103=Analítico!H$1),(Bens!$G$4:$G$103))</f>
        <v>0</v>
      </c>
      <c r="I114" s="118">
        <f>SUMPRODUCT(-(Bens!$B$4:$B$103=Analítico!$B114),-(Bens!$D$4:$D$103=Analítico!I$1),(Bens!$G$4:$G$103))</f>
        <v>0</v>
      </c>
      <c r="J114" s="118">
        <f>SUMPRODUCT(-(Bens!$B$4:$B$103=Analítico!$B114),-(Bens!$D$4:$D$103=Analítico!J$1),(Bens!$G$4:$G$103))</f>
        <v>0</v>
      </c>
      <c r="K114" s="118">
        <f>SUMPRODUCT(-(Bens!$B$4:$B$103=Analítico!$B114),-(Bens!$D$4:$D$103=Analítico!K$1),(Bens!$G$4:$G$103))</f>
        <v>0</v>
      </c>
      <c r="L114" s="118">
        <f>SUMPRODUCT(-(Bens!$B$4:$B$103=Analítico!$B114),-(Bens!$D$4:$D$103=Analítico!L$1),(Bens!$G$4:$G$103))</f>
        <v>0</v>
      </c>
      <c r="M114" s="118">
        <f>SUMPRODUCT(-(Bens!$B$4:$B$103=Analítico!$B114),-(Bens!$D$4:$D$103=Analítico!M$1),(Bens!$G$4:$G$103))</f>
        <v>0</v>
      </c>
      <c r="N114" s="118">
        <f>SUMPRODUCT(-(Bens!$B$4:$B$103=Analítico!$B114),-(Bens!$D$4:$D$103=Analítico!N$1),(Bens!$G$4:$G$103))</f>
        <v>0</v>
      </c>
      <c r="O114" s="118">
        <f>SUMPRODUCT(-(Bens!$B$4:$B$103=Analítico!$B114),-(Bens!$D$4:$D$103=Analítico!O$1),(Bens!$G$4:$G$103))</f>
        <v>0</v>
      </c>
      <c r="P114" s="118">
        <f>SUMPRODUCT(-(Bens!$B$4:$B$103=Analítico!$B114),-(Bens!$D$4:$D$103=Analítico!P$1),(Bens!$G$4:$G$103))</f>
        <v>0</v>
      </c>
      <c r="Q114" s="118">
        <f>SUMPRODUCT(-(Bens!$B$4:$B$103=Analítico!$B114),-(Bens!$D$4:$D$103=Analítico!Q$1),(Bens!$G$4:$G$103))</f>
        <v>0</v>
      </c>
      <c r="R114" s="118">
        <f>SUMPRODUCT(-(Bens!$B$4:$B$103=Analítico!$B114),-(Bens!$D$4:$D$103=Analítico!R$1),(Bens!$G$4:$G$103))</f>
        <v>0</v>
      </c>
      <c r="S114" s="118">
        <f>SUMPRODUCT(-(Bens!$B$4:$B$103=Analítico!$B114),-(Bens!$D$4:$D$103=Analítico!S$1),(Bens!$G$4:$G$103))</f>
        <v>0</v>
      </c>
      <c r="T114" s="118">
        <f>SUMPRODUCT(-(Bens!$B$4:$B$103=Analítico!$B114),-(Bens!$D$4:$D$103=Analítico!T$1),(Bens!$G$4:$G$103))</f>
        <v>0</v>
      </c>
      <c r="U114" s="118">
        <f>SUMPRODUCT(-(Bens!$B$4:$B$103=Analítico!$B114),-(Bens!$D$4:$D$103=Analítico!U$1),(Bens!$G$4:$G$103))</f>
        <v>0</v>
      </c>
      <c r="V114" s="118">
        <f>SUMPRODUCT(-(Bens!$B$4:$B$103=Analítico!$B114),-(Bens!$D$4:$D$103=Analítico!V$1),(Bens!$G$4:$G$103))</f>
        <v>0</v>
      </c>
      <c r="W114" s="118">
        <f>SUMPRODUCT(-(Bens!$B$4:$B$103=Analítico!$B114),-(Bens!$D$4:$D$103=Analítico!W$1),(Bens!$G$4:$G$103))</f>
        <v>0</v>
      </c>
      <c r="X114" s="118">
        <f>SUMPRODUCT(-(Bens!$B$4:$B$103=Analítico!$B114),-(Bens!$D$4:$D$103=Analítico!X$1),(Bens!$G$4:$G$103))</f>
        <v>0</v>
      </c>
      <c r="Y114" s="118">
        <f>SUMPRODUCT(-(Bens!$B$4:$B$103=Analítico!$B114),-(Bens!$D$4:$D$103=Analítico!Y$1),(Bens!$G$4:$G$103))</f>
        <v>0</v>
      </c>
      <c r="Z114" s="118">
        <f>SUMPRODUCT(-(Bens!$B$4:$B$103=Analítico!$B114),-(Bens!$D$4:$D$103=Analítico!Z$1),(Bens!$G$4:$G$103))</f>
        <v>0</v>
      </c>
      <c r="AA114" s="113">
        <f t="shared" si="23"/>
        <v>0</v>
      </c>
      <c r="AB114" s="124">
        <f t="shared" ca="1" si="24"/>
        <v>0</v>
      </c>
      <c r="AL114" s="229"/>
      <c r="AM114" s="229"/>
    </row>
    <row r="115" spans="1:39" s="76" customFormat="1" ht="23.25" customHeight="1">
      <c r="A115" s="374" t="s">
        <v>17</v>
      </c>
      <c r="B115" s="281" t="s">
        <v>202</v>
      </c>
      <c r="C115" s="118">
        <f>SUMPRODUCT(-(Bens!$B$4:$B$103=Analítico!$B115),-(Bens!$D$4:$D$103=Analítico!C$1),(Bens!$G$4:$G$103))</f>
        <v>0</v>
      </c>
      <c r="D115" s="118">
        <f>SUMPRODUCT(-(Bens!$B$4:$B$103=Analítico!$B115),-(Bens!$D$4:$D$103=Analítico!D$1),(Bens!$G$4:$G$103))</f>
        <v>0</v>
      </c>
      <c r="E115" s="118">
        <f>SUMPRODUCT(-(Bens!$B$4:$B$103=Analítico!$B115),-(Bens!$D$4:$D$103=Analítico!E$1),(Bens!$G$4:$G$103))</f>
        <v>0</v>
      </c>
      <c r="F115" s="118">
        <f>SUMPRODUCT(-(Bens!$B$4:$B$103=Analítico!$B115),-(Bens!$D$4:$D$103=Analítico!F$1),(Bens!$G$4:$G$103))</f>
        <v>0</v>
      </c>
      <c r="G115" s="118">
        <f>SUMPRODUCT(-(Bens!$B$4:$B$103=Analítico!$B115),-(Bens!$D$4:$D$103=Analítico!G$1),(Bens!$G$4:$G$103))</f>
        <v>0</v>
      </c>
      <c r="H115" s="118">
        <f>SUMPRODUCT(-(Bens!$B$4:$B$103=Analítico!$B115),-(Bens!$D$4:$D$103=Analítico!H$1),(Bens!$G$4:$G$103))</f>
        <v>0</v>
      </c>
      <c r="I115" s="118">
        <f>SUMPRODUCT(-(Bens!$B$4:$B$103=Analítico!$B115),-(Bens!$D$4:$D$103=Analítico!I$1),(Bens!$G$4:$G$103))</f>
        <v>0</v>
      </c>
      <c r="J115" s="118">
        <f>SUMPRODUCT(-(Bens!$B$4:$B$103=Analítico!$B115),-(Bens!$D$4:$D$103=Analítico!J$1),(Bens!$G$4:$G$103))</f>
        <v>0</v>
      </c>
      <c r="K115" s="118">
        <f>SUMPRODUCT(-(Bens!$B$4:$B$103=Analítico!$B115),-(Bens!$D$4:$D$103=Analítico!K$1),(Bens!$G$4:$G$103))</f>
        <v>0</v>
      </c>
      <c r="L115" s="118">
        <f>SUMPRODUCT(-(Bens!$B$4:$B$103=Analítico!$B115),-(Bens!$D$4:$D$103=Analítico!L$1),(Bens!$G$4:$G$103))</f>
        <v>0</v>
      </c>
      <c r="M115" s="118">
        <f>SUMPRODUCT(-(Bens!$B$4:$B$103=Analítico!$B115),-(Bens!$D$4:$D$103=Analítico!M$1),(Bens!$G$4:$G$103))</f>
        <v>0</v>
      </c>
      <c r="N115" s="118">
        <f>SUMPRODUCT(-(Bens!$B$4:$B$103=Analítico!$B115),-(Bens!$D$4:$D$103=Analítico!N$1),(Bens!$G$4:$G$103))</f>
        <v>0</v>
      </c>
      <c r="O115" s="118">
        <f>SUMPRODUCT(-(Bens!$B$4:$B$103=Analítico!$B115),-(Bens!$D$4:$D$103=Analítico!O$1),(Bens!$G$4:$G$103))</f>
        <v>0</v>
      </c>
      <c r="P115" s="118">
        <f>SUMPRODUCT(-(Bens!$B$4:$B$103=Analítico!$B115),-(Bens!$D$4:$D$103=Analítico!P$1),(Bens!$G$4:$G$103))</f>
        <v>0</v>
      </c>
      <c r="Q115" s="118">
        <f>SUMPRODUCT(-(Bens!$B$4:$B$103=Analítico!$B115),-(Bens!$D$4:$D$103=Analítico!Q$1),(Bens!$G$4:$G$103))</f>
        <v>0</v>
      </c>
      <c r="R115" s="118">
        <f>SUMPRODUCT(-(Bens!$B$4:$B$103=Analítico!$B115),-(Bens!$D$4:$D$103=Analítico!R$1),(Bens!$G$4:$G$103))</f>
        <v>0</v>
      </c>
      <c r="S115" s="118">
        <f>SUMPRODUCT(-(Bens!$B$4:$B$103=Analítico!$B115),-(Bens!$D$4:$D$103=Analítico!S$1),(Bens!$G$4:$G$103))</f>
        <v>0</v>
      </c>
      <c r="T115" s="118">
        <f>SUMPRODUCT(-(Bens!$B$4:$B$103=Analítico!$B115),-(Bens!$D$4:$D$103=Analítico!T$1),(Bens!$G$4:$G$103))</f>
        <v>0</v>
      </c>
      <c r="U115" s="118">
        <f>SUMPRODUCT(-(Bens!$B$4:$B$103=Analítico!$B115),-(Bens!$D$4:$D$103=Analítico!U$1),(Bens!$G$4:$G$103))</f>
        <v>0</v>
      </c>
      <c r="V115" s="118">
        <f>SUMPRODUCT(-(Bens!$B$4:$B$103=Analítico!$B115),-(Bens!$D$4:$D$103=Analítico!V$1),(Bens!$G$4:$G$103))</f>
        <v>0</v>
      </c>
      <c r="W115" s="118">
        <f>SUMPRODUCT(-(Bens!$B$4:$B$103=Analítico!$B115),-(Bens!$D$4:$D$103=Analítico!W$1),(Bens!$G$4:$G$103))</f>
        <v>0</v>
      </c>
      <c r="X115" s="118">
        <f>SUMPRODUCT(-(Bens!$B$4:$B$103=Analítico!$B115),-(Bens!$D$4:$D$103=Analítico!X$1),(Bens!$G$4:$G$103))</f>
        <v>0</v>
      </c>
      <c r="Y115" s="118">
        <f>SUMPRODUCT(-(Bens!$B$4:$B$103=Analítico!$B115),-(Bens!$D$4:$D$103=Analítico!Y$1),(Bens!$G$4:$G$103))</f>
        <v>0</v>
      </c>
      <c r="Z115" s="118">
        <f>SUMPRODUCT(-(Bens!$B$4:$B$103=Analítico!$B115),-(Bens!$D$4:$D$103=Analítico!Z$1),(Bens!$G$4:$G$103))</f>
        <v>0</v>
      </c>
      <c r="AA115" s="113">
        <f t="shared" si="23"/>
        <v>0</v>
      </c>
      <c r="AB115" s="124">
        <f t="shared" ca="1" si="24"/>
        <v>0</v>
      </c>
      <c r="AL115" s="229"/>
      <c r="AM115" s="229"/>
    </row>
    <row r="116" spans="1:39" s="76" customFormat="1" ht="23.25" customHeight="1">
      <c r="A116" s="374" t="s">
        <v>18</v>
      </c>
      <c r="B116" s="281" t="s">
        <v>203</v>
      </c>
      <c r="C116" s="118">
        <f>SUMPRODUCT(-(Bens!$B$4:$B$103=Analítico!$B116),-(Bens!$D$4:$D$103=Analítico!C$1),(Bens!$G$4:$G$103))</f>
        <v>0</v>
      </c>
      <c r="D116" s="118">
        <f>SUMPRODUCT(-(Bens!$B$4:$B$103=Analítico!$B116),-(Bens!$D$4:$D$103=Analítico!D$1),(Bens!$G$4:$G$103))</f>
        <v>0</v>
      </c>
      <c r="E116" s="118">
        <f>SUMPRODUCT(-(Bens!$B$4:$B$103=Analítico!$B116),-(Bens!$D$4:$D$103=Analítico!E$1),(Bens!$G$4:$G$103))</f>
        <v>0</v>
      </c>
      <c r="F116" s="118">
        <f>SUMPRODUCT(-(Bens!$B$4:$B$103=Analítico!$B116),-(Bens!$D$4:$D$103=Analítico!F$1),(Bens!$G$4:$G$103))</f>
        <v>0</v>
      </c>
      <c r="G116" s="118">
        <f>SUMPRODUCT(-(Bens!$B$4:$B$103=Analítico!$B116),-(Bens!$D$4:$D$103=Analítico!G$1),(Bens!$G$4:$G$103))</f>
        <v>0</v>
      </c>
      <c r="H116" s="118">
        <f>SUMPRODUCT(-(Bens!$B$4:$B$103=Analítico!$B116),-(Bens!$D$4:$D$103=Analítico!H$1),(Bens!$G$4:$G$103))</f>
        <v>0</v>
      </c>
      <c r="I116" s="118">
        <f>SUMPRODUCT(-(Bens!$B$4:$B$103=Analítico!$B116),-(Bens!$D$4:$D$103=Analítico!I$1),(Bens!$G$4:$G$103))</f>
        <v>0</v>
      </c>
      <c r="J116" s="118">
        <f>SUMPRODUCT(-(Bens!$B$4:$B$103=Analítico!$B116),-(Bens!$D$4:$D$103=Analítico!J$1),(Bens!$G$4:$G$103))</f>
        <v>0</v>
      </c>
      <c r="K116" s="118">
        <f>SUMPRODUCT(-(Bens!$B$4:$B$103=Analítico!$B116),-(Bens!$D$4:$D$103=Analítico!K$1),(Bens!$G$4:$G$103))</f>
        <v>0</v>
      </c>
      <c r="L116" s="118">
        <f>SUMPRODUCT(-(Bens!$B$4:$B$103=Analítico!$B116),-(Bens!$D$4:$D$103=Analítico!L$1),(Bens!$G$4:$G$103))</f>
        <v>0</v>
      </c>
      <c r="M116" s="118">
        <f>SUMPRODUCT(-(Bens!$B$4:$B$103=Analítico!$B116),-(Bens!$D$4:$D$103=Analítico!M$1),(Bens!$G$4:$G$103))</f>
        <v>0</v>
      </c>
      <c r="N116" s="118">
        <f>SUMPRODUCT(-(Bens!$B$4:$B$103=Analítico!$B116),-(Bens!$D$4:$D$103=Analítico!N$1),(Bens!$G$4:$G$103))</f>
        <v>0</v>
      </c>
      <c r="O116" s="118">
        <f>SUMPRODUCT(-(Bens!$B$4:$B$103=Analítico!$B116),-(Bens!$D$4:$D$103=Analítico!O$1),(Bens!$G$4:$G$103))</f>
        <v>0</v>
      </c>
      <c r="P116" s="118">
        <f>SUMPRODUCT(-(Bens!$B$4:$B$103=Analítico!$B116),-(Bens!$D$4:$D$103=Analítico!P$1),(Bens!$G$4:$G$103))</f>
        <v>0</v>
      </c>
      <c r="Q116" s="118">
        <f>SUMPRODUCT(-(Bens!$B$4:$B$103=Analítico!$B116),-(Bens!$D$4:$D$103=Analítico!Q$1),(Bens!$G$4:$G$103))</f>
        <v>0</v>
      </c>
      <c r="R116" s="118">
        <f>SUMPRODUCT(-(Bens!$B$4:$B$103=Analítico!$B116),-(Bens!$D$4:$D$103=Analítico!R$1),(Bens!$G$4:$G$103))</f>
        <v>0</v>
      </c>
      <c r="S116" s="118">
        <f>SUMPRODUCT(-(Bens!$B$4:$B$103=Analítico!$B116),-(Bens!$D$4:$D$103=Analítico!S$1),(Bens!$G$4:$G$103))</f>
        <v>0</v>
      </c>
      <c r="T116" s="118">
        <f>SUMPRODUCT(-(Bens!$B$4:$B$103=Analítico!$B116),-(Bens!$D$4:$D$103=Analítico!T$1),(Bens!$G$4:$G$103))</f>
        <v>0</v>
      </c>
      <c r="U116" s="118">
        <f>SUMPRODUCT(-(Bens!$B$4:$B$103=Analítico!$B116),-(Bens!$D$4:$D$103=Analítico!U$1),(Bens!$G$4:$G$103))</f>
        <v>0</v>
      </c>
      <c r="V116" s="118">
        <f>SUMPRODUCT(-(Bens!$B$4:$B$103=Analítico!$B116),-(Bens!$D$4:$D$103=Analítico!V$1),(Bens!$G$4:$G$103))</f>
        <v>0</v>
      </c>
      <c r="W116" s="118">
        <f>SUMPRODUCT(-(Bens!$B$4:$B$103=Analítico!$B116),-(Bens!$D$4:$D$103=Analítico!W$1),(Bens!$G$4:$G$103))</f>
        <v>0</v>
      </c>
      <c r="X116" s="118">
        <f>SUMPRODUCT(-(Bens!$B$4:$B$103=Analítico!$B116),-(Bens!$D$4:$D$103=Analítico!X$1),(Bens!$G$4:$G$103))</f>
        <v>0</v>
      </c>
      <c r="Y116" s="118">
        <f>SUMPRODUCT(-(Bens!$B$4:$B$103=Analítico!$B116),-(Bens!$D$4:$D$103=Analítico!Y$1),(Bens!$G$4:$G$103))</f>
        <v>0</v>
      </c>
      <c r="Z116" s="118">
        <f>SUMPRODUCT(-(Bens!$B$4:$B$103=Analítico!$B116),-(Bens!$D$4:$D$103=Analítico!Z$1),(Bens!$G$4:$G$103))</f>
        <v>0</v>
      </c>
      <c r="AA116" s="113">
        <f t="shared" si="23"/>
        <v>0</v>
      </c>
      <c r="AB116" s="124">
        <f t="shared" ca="1" si="24"/>
        <v>0</v>
      </c>
      <c r="AL116" s="229"/>
      <c r="AM116" s="229"/>
    </row>
    <row r="117" spans="1:39" s="76" customFormat="1" ht="23.25" customHeight="1">
      <c r="A117" s="374" t="s">
        <v>125</v>
      </c>
      <c r="B117" s="281" t="s">
        <v>89</v>
      </c>
      <c r="C117" s="118">
        <f>SUMPRODUCT(-(Bens!$B$4:$B$103=Analítico!$B117),-(Bens!$D$4:$D$103=Analítico!C$1),(Bens!$G$4:$G$103))</f>
        <v>0</v>
      </c>
      <c r="D117" s="118">
        <f>SUMPRODUCT(-(Bens!$B$4:$B$103=Analítico!$B117),-(Bens!$D$4:$D$103=Analítico!D$1),(Bens!$G$4:$G$103))</f>
        <v>0</v>
      </c>
      <c r="E117" s="118">
        <f>SUMPRODUCT(-(Bens!$B$4:$B$103=Analítico!$B117),-(Bens!$D$4:$D$103=Analítico!E$1),(Bens!$G$4:$G$103))</f>
        <v>0</v>
      </c>
      <c r="F117" s="118">
        <f>SUMPRODUCT(-(Bens!$B$4:$B$103=Analítico!$B117),-(Bens!$D$4:$D$103=Analítico!F$1),(Bens!$G$4:$G$103))</f>
        <v>0</v>
      </c>
      <c r="G117" s="118">
        <f>SUMPRODUCT(-(Bens!$B$4:$B$103=Analítico!$B117),-(Bens!$D$4:$D$103=Analítico!G$1),(Bens!$G$4:$G$103))</f>
        <v>0</v>
      </c>
      <c r="H117" s="118">
        <f>SUMPRODUCT(-(Bens!$B$4:$B$103=Analítico!$B117),-(Bens!$D$4:$D$103=Analítico!H$1),(Bens!$G$4:$G$103))</f>
        <v>0</v>
      </c>
      <c r="I117" s="118">
        <f>SUMPRODUCT(-(Bens!$B$4:$B$103=Analítico!$B117),-(Bens!$D$4:$D$103=Analítico!I$1),(Bens!$G$4:$G$103))</f>
        <v>0</v>
      </c>
      <c r="J117" s="118">
        <f>SUMPRODUCT(-(Bens!$B$4:$B$103=Analítico!$B117),-(Bens!$D$4:$D$103=Analítico!J$1),(Bens!$G$4:$G$103))</f>
        <v>0</v>
      </c>
      <c r="K117" s="118">
        <f>SUMPRODUCT(-(Bens!$B$4:$B$103=Analítico!$B117),-(Bens!$D$4:$D$103=Analítico!K$1),(Bens!$G$4:$G$103))</f>
        <v>0</v>
      </c>
      <c r="L117" s="118">
        <f>SUMPRODUCT(-(Bens!$B$4:$B$103=Analítico!$B117),-(Bens!$D$4:$D$103=Analítico!L$1),(Bens!$G$4:$G$103))</f>
        <v>0</v>
      </c>
      <c r="M117" s="118">
        <f>SUMPRODUCT(-(Bens!$B$4:$B$103=Analítico!$B117),-(Bens!$D$4:$D$103=Analítico!M$1),(Bens!$G$4:$G$103))</f>
        <v>0</v>
      </c>
      <c r="N117" s="118">
        <f>SUMPRODUCT(-(Bens!$B$4:$B$103=Analítico!$B117),-(Bens!$D$4:$D$103=Analítico!N$1),(Bens!$G$4:$G$103))</f>
        <v>0</v>
      </c>
      <c r="O117" s="118">
        <f>SUMPRODUCT(-(Bens!$B$4:$B$103=Analítico!$B117),-(Bens!$D$4:$D$103=Analítico!O$1),(Bens!$G$4:$G$103))</f>
        <v>0</v>
      </c>
      <c r="P117" s="118">
        <f>SUMPRODUCT(-(Bens!$B$4:$B$103=Analítico!$B117),-(Bens!$D$4:$D$103=Analítico!P$1),(Bens!$G$4:$G$103))</f>
        <v>0</v>
      </c>
      <c r="Q117" s="118">
        <f>SUMPRODUCT(-(Bens!$B$4:$B$103=Analítico!$B117),-(Bens!$D$4:$D$103=Analítico!Q$1),(Bens!$G$4:$G$103))</f>
        <v>0</v>
      </c>
      <c r="R117" s="118">
        <f>SUMPRODUCT(-(Bens!$B$4:$B$103=Analítico!$B117),-(Bens!$D$4:$D$103=Analítico!R$1),(Bens!$G$4:$G$103))</f>
        <v>0</v>
      </c>
      <c r="S117" s="118">
        <f>SUMPRODUCT(-(Bens!$B$4:$B$103=Analítico!$B117),-(Bens!$D$4:$D$103=Analítico!S$1),(Bens!$G$4:$G$103))</f>
        <v>0</v>
      </c>
      <c r="T117" s="118">
        <v>0</v>
      </c>
      <c r="U117" s="118">
        <f>SUMPRODUCT(-(Bens!$B$4:$B$103=Analítico!$B117),-(Bens!$D$4:$D$103=Analítico!U$1),(Bens!$G$4:$G$103))</f>
        <v>0</v>
      </c>
      <c r="V117" s="118">
        <f>SUMPRODUCT(-(Bens!$B$4:$B$103=Analítico!$B117),-(Bens!$D$4:$D$103=Analítico!V$1),(Bens!$G$4:$G$103))</f>
        <v>0</v>
      </c>
      <c r="W117" s="118">
        <f>SUMPRODUCT(-(Bens!$B$4:$B$103=Analítico!$B117),-(Bens!$D$4:$D$103=Analítico!W$1),(Bens!$G$4:$G$103))</f>
        <v>0</v>
      </c>
      <c r="X117" s="118">
        <f>SUMPRODUCT(-(Bens!$B$4:$B$103=Analítico!$B117),-(Bens!$D$4:$D$103=Analítico!X$1),(Bens!$G$4:$G$103))</f>
        <v>0</v>
      </c>
      <c r="Y117" s="118">
        <f>SUMPRODUCT(-(Bens!$B$4:$B$103=Analítico!$B117),-(Bens!$D$4:$D$103=Analítico!Y$1),(Bens!$G$4:$G$103))</f>
        <v>0</v>
      </c>
      <c r="Z117" s="118">
        <f>SUMPRODUCT(-(Bens!$B$4:$B$103=Analítico!$B117),-(Bens!$D$4:$D$103=Analítico!Z$1),(Bens!$G$4:$G$103))</f>
        <v>0</v>
      </c>
      <c r="AA117" s="113">
        <f t="shared" si="23"/>
        <v>0</v>
      </c>
      <c r="AB117" s="124">
        <f t="shared" ca="1" si="24"/>
        <v>0</v>
      </c>
      <c r="AL117" s="229"/>
      <c r="AM117" s="229"/>
    </row>
    <row r="118" spans="1:39" s="76" customFormat="1" ht="23.25" customHeight="1">
      <c r="A118" s="374" t="s">
        <v>126</v>
      </c>
      <c r="B118" s="281" t="s">
        <v>204</v>
      </c>
      <c r="C118" s="118">
        <f>SUMPRODUCT(-(Bens!$B$4:$B$103=Analítico!$B118),-(Bens!$D$4:$D$103=Analítico!C$1),(Bens!$G$4:$G$103))</f>
        <v>0</v>
      </c>
      <c r="D118" s="118">
        <f>SUMPRODUCT(-(Bens!$B$4:$B$103=Analítico!$B118),-(Bens!$D$4:$D$103=Analítico!D$1),(Bens!$G$4:$G$103))</f>
        <v>0</v>
      </c>
      <c r="E118" s="118">
        <f>SUMPRODUCT(-(Bens!$B$4:$B$103=Analítico!$B118),-(Bens!$D$4:$D$103=Analítico!E$1),(Bens!$G$4:$G$103))</f>
        <v>0</v>
      </c>
      <c r="F118" s="118">
        <f>SUMPRODUCT(-(Bens!$B$4:$B$103=Analítico!$B118),-(Bens!$D$4:$D$103=Analítico!F$1),(Bens!$G$4:$G$103))</f>
        <v>0</v>
      </c>
      <c r="G118" s="118">
        <f>SUMPRODUCT(-(Bens!$B$4:$B$103=Analítico!$B118),-(Bens!$D$4:$D$103=Analítico!G$1),(Bens!$G$4:$G$103))</f>
        <v>0</v>
      </c>
      <c r="H118" s="118">
        <f>SUMPRODUCT(-(Bens!$B$4:$B$103=Analítico!$B118),-(Bens!$D$4:$D$103=Analítico!H$1),(Bens!$G$4:$G$103))</f>
        <v>0</v>
      </c>
      <c r="I118" s="118">
        <f>SUMPRODUCT(-(Bens!$B$4:$B$103=Analítico!$B118),-(Bens!$D$4:$D$103=Analítico!I$1),(Bens!$G$4:$G$103))</f>
        <v>0</v>
      </c>
      <c r="J118" s="118">
        <f>SUMPRODUCT(-(Bens!$B$4:$B$103=Analítico!$B118),-(Bens!$D$4:$D$103=Analítico!J$1),(Bens!$G$4:$G$103))</f>
        <v>0</v>
      </c>
      <c r="K118" s="118">
        <f>SUMPRODUCT(-(Bens!$B$4:$B$103=Analítico!$B118),-(Bens!$D$4:$D$103=Analítico!K$1),(Bens!$G$4:$G$103))</f>
        <v>0</v>
      </c>
      <c r="L118" s="118">
        <f>SUMPRODUCT(-(Bens!$B$4:$B$103=Analítico!$B118),-(Bens!$D$4:$D$103=Analítico!L$1),(Bens!$G$4:$G$103))</f>
        <v>0</v>
      </c>
      <c r="M118" s="118">
        <f>SUMPRODUCT(-(Bens!$B$4:$B$103=Analítico!$B118),-(Bens!$D$4:$D$103=Analítico!M$1),(Bens!$G$4:$G$103))</f>
        <v>0</v>
      </c>
      <c r="N118" s="118">
        <f>SUMPRODUCT(-(Bens!$B$4:$B$103=Analítico!$B118),-(Bens!$D$4:$D$103=Analítico!N$1),(Bens!$G$4:$G$103))</f>
        <v>0</v>
      </c>
      <c r="O118" s="118">
        <f>SUMPRODUCT(-(Bens!$B$4:$B$103=Analítico!$B118),-(Bens!$D$4:$D$103=Analítico!O$1),(Bens!$G$4:$G$103))</f>
        <v>0</v>
      </c>
      <c r="P118" s="118">
        <f>SUMPRODUCT(-(Bens!$B$4:$B$103=Analítico!$B118),-(Bens!$D$4:$D$103=Analítico!P$1),(Bens!$G$4:$G$103))</f>
        <v>0</v>
      </c>
      <c r="Q118" s="118">
        <f>SUMPRODUCT(-(Bens!$B$4:$B$103=Analítico!$B118),-(Bens!$D$4:$D$103=Analítico!Q$1),(Bens!$G$4:$G$103))</f>
        <v>0</v>
      </c>
      <c r="R118" s="118">
        <f>SUMPRODUCT(-(Bens!$B$4:$B$103=Analítico!$B118),-(Bens!$D$4:$D$103=Analítico!R$1),(Bens!$G$4:$G$103))</f>
        <v>0</v>
      </c>
      <c r="S118" s="118">
        <f>SUMPRODUCT(-(Bens!$B$4:$B$103=Analítico!$B118),-(Bens!$D$4:$D$103=Analítico!S$1),(Bens!$G$4:$G$103))</f>
        <v>0</v>
      </c>
      <c r="T118" s="118">
        <f>SUMPRODUCT(-(Bens!$B$4:$B$103=Analítico!$B118),-(Bens!$D$4:$D$103=Analítico!T$1),(Bens!$G$4:$G$103))</f>
        <v>0</v>
      </c>
      <c r="U118" s="118">
        <f>SUMPRODUCT(-(Bens!$B$4:$B$103=Analítico!$B118),-(Bens!$D$4:$D$103=Analítico!U$1),(Bens!$G$4:$G$103))</f>
        <v>0</v>
      </c>
      <c r="V118" s="118">
        <f>SUMPRODUCT(-(Bens!$B$4:$B$103=Analítico!$B118),-(Bens!$D$4:$D$103=Analítico!V$1),(Bens!$G$4:$G$103))</f>
        <v>0</v>
      </c>
      <c r="W118" s="118">
        <f>SUMPRODUCT(-(Bens!$B$4:$B$103=Analítico!$B118),-(Bens!$D$4:$D$103=Analítico!W$1),(Bens!$G$4:$G$103))</f>
        <v>0</v>
      </c>
      <c r="X118" s="118">
        <f>SUMPRODUCT(-(Bens!$B$4:$B$103=Analítico!$B118),-(Bens!$D$4:$D$103=Analítico!X$1),(Bens!$G$4:$G$103))</f>
        <v>0</v>
      </c>
      <c r="Y118" s="118">
        <f>SUMPRODUCT(-(Bens!$B$4:$B$103=Analítico!$B118),-(Bens!$D$4:$D$103=Analítico!Y$1),(Bens!$G$4:$G$103))</f>
        <v>0</v>
      </c>
      <c r="Z118" s="118">
        <f>SUMPRODUCT(-(Bens!$B$4:$B$103=Analítico!$B118),-(Bens!$D$4:$D$103=Analítico!Z$1),(Bens!$G$4:$G$103))</f>
        <v>0</v>
      </c>
      <c r="AA118" s="113">
        <f t="shared" si="23"/>
        <v>0</v>
      </c>
      <c r="AB118" s="124">
        <f t="shared" ca="1" si="24"/>
        <v>0</v>
      </c>
      <c r="AL118" s="229"/>
      <c r="AM118" s="229"/>
    </row>
    <row r="119" spans="1:39" s="76" customFormat="1" ht="23.25" customHeight="1">
      <c r="A119" s="374" t="s">
        <v>127</v>
      </c>
      <c r="B119" s="281" t="s">
        <v>205</v>
      </c>
      <c r="C119" s="118">
        <f>SUMPRODUCT(-(Bens!$B$4:$B$103=Analítico!$B119),-(Bens!$D$4:$D$103=Analítico!C$1),(Bens!$G$4:$G$103))</f>
        <v>0</v>
      </c>
      <c r="D119" s="118">
        <f>SUMPRODUCT(-(Bens!$B$4:$B$103=Analítico!$B119),-(Bens!$D$4:$D$103=Analítico!D$1),(Bens!$G$4:$G$103))</f>
        <v>0</v>
      </c>
      <c r="E119" s="118">
        <f>SUMPRODUCT(-(Bens!$B$4:$B$103=Analítico!$B119),-(Bens!$D$4:$D$103=Analítico!E$1),(Bens!$G$4:$G$103))</f>
        <v>0</v>
      </c>
      <c r="F119" s="118">
        <f>SUMPRODUCT(-(Bens!$B$4:$B$103=Analítico!$B119),-(Bens!$D$4:$D$103=Analítico!F$1),(Bens!$G$4:$G$103))</f>
        <v>0</v>
      </c>
      <c r="G119" s="118">
        <f>SUMPRODUCT(-(Bens!$B$4:$B$103=Analítico!$B119),-(Bens!$D$4:$D$103=Analítico!G$1),(Bens!$G$4:$G$103))</f>
        <v>0</v>
      </c>
      <c r="H119" s="118">
        <f>SUMPRODUCT(-(Bens!$B$4:$B$103=Analítico!$B119),-(Bens!$D$4:$D$103=Analítico!H$1),(Bens!$G$4:$G$103))</f>
        <v>0</v>
      </c>
      <c r="I119" s="118">
        <f>SUMPRODUCT(-(Bens!$B$4:$B$103=Analítico!$B119),-(Bens!$D$4:$D$103=Analítico!I$1),(Bens!$G$4:$G$103))</f>
        <v>0</v>
      </c>
      <c r="J119" s="118">
        <f>SUMPRODUCT(-(Bens!$B$4:$B$103=Analítico!$B119),-(Bens!$D$4:$D$103=Analítico!J$1),(Bens!$G$4:$G$103))</f>
        <v>0</v>
      </c>
      <c r="K119" s="118">
        <f>SUMPRODUCT(-(Bens!$B$4:$B$103=Analítico!$B119),-(Bens!$D$4:$D$103=Analítico!K$1),(Bens!$G$4:$G$103))</f>
        <v>0</v>
      </c>
      <c r="L119" s="118">
        <f>SUMPRODUCT(-(Bens!$B$4:$B$103=Analítico!$B119),-(Bens!$D$4:$D$103=Analítico!L$1),(Bens!$G$4:$G$103))</f>
        <v>0</v>
      </c>
      <c r="M119" s="118">
        <f>SUMPRODUCT(-(Bens!$B$4:$B$103=Analítico!$B119),-(Bens!$D$4:$D$103=Analítico!M$1),(Bens!$G$4:$G$103))</f>
        <v>0</v>
      </c>
      <c r="N119" s="118">
        <f>SUMPRODUCT(-(Bens!$B$4:$B$103=Analítico!$B119),-(Bens!$D$4:$D$103=Analítico!N$1),(Bens!$G$4:$G$103))</f>
        <v>0</v>
      </c>
      <c r="O119" s="118">
        <f>SUMPRODUCT(-(Bens!$B$4:$B$103=Analítico!$B119),-(Bens!$D$4:$D$103=Analítico!O$1),(Bens!$G$4:$G$103))</f>
        <v>0</v>
      </c>
      <c r="P119" s="118">
        <f>SUMPRODUCT(-(Bens!$B$4:$B$103=Analítico!$B119),-(Bens!$D$4:$D$103=Analítico!P$1),(Bens!$G$4:$G$103))</f>
        <v>0</v>
      </c>
      <c r="Q119" s="118">
        <f>SUMPRODUCT(-(Bens!$B$4:$B$103=Analítico!$B119),-(Bens!$D$4:$D$103=Analítico!Q$1),(Bens!$G$4:$G$103))</f>
        <v>0</v>
      </c>
      <c r="R119" s="118">
        <f>SUMPRODUCT(-(Bens!$B$4:$B$103=Analítico!$B119),-(Bens!$D$4:$D$103=Analítico!R$1),(Bens!$G$4:$G$103))</f>
        <v>0</v>
      </c>
      <c r="S119" s="118">
        <f>SUMPRODUCT(-(Bens!$B$4:$B$103=Analítico!$B119),-(Bens!$D$4:$D$103=Analítico!S$1),(Bens!$G$4:$G$103))</f>
        <v>0</v>
      </c>
      <c r="T119" s="118">
        <f>SUMPRODUCT(-(Bens!$B$4:$B$103=Analítico!$B119),-(Bens!$D$4:$D$103=Analítico!T$1),(Bens!$G$4:$G$103))</f>
        <v>0</v>
      </c>
      <c r="U119" s="118">
        <f>SUMPRODUCT(-(Bens!$B$4:$B$103=Analítico!$B119),-(Bens!$D$4:$D$103=Analítico!U$1),(Bens!$G$4:$G$103))</f>
        <v>0</v>
      </c>
      <c r="V119" s="118">
        <f>SUMPRODUCT(-(Bens!$B$4:$B$103=Analítico!$B119),-(Bens!$D$4:$D$103=Analítico!V$1),(Bens!$G$4:$G$103))</f>
        <v>0</v>
      </c>
      <c r="W119" s="118">
        <f>SUMPRODUCT(-(Bens!$B$4:$B$103=Analítico!$B119),-(Bens!$D$4:$D$103=Analítico!W$1),(Bens!$G$4:$G$103))</f>
        <v>0</v>
      </c>
      <c r="X119" s="118">
        <f>SUMPRODUCT(-(Bens!$B$4:$B$103=Analítico!$B119),-(Bens!$D$4:$D$103=Analítico!X$1),(Bens!$G$4:$G$103))</f>
        <v>0</v>
      </c>
      <c r="Y119" s="118">
        <f>SUMPRODUCT(-(Bens!$B$4:$B$103=Analítico!$B119),-(Bens!$D$4:$D$103=Analítico!Y$1),(Bens!$G$4:$G$103))</f>
        <v>0</v>
      </c>
      <c r="Z119" s="118">
        <f>SUMPRODUCT(-(Bens!$B$4:$B$103=Analítico!$B119),-(Bens!$D$4:$D$103=Analítico!Z$1),(Bens!$G$4:$G$103))</f>
        <v>0</v>
      </c>
      <c r="AA119" s="113">
        <f t="shared" si="23"/>
        <v>0</v>
      </c>
      <c r="AB119" s="124">
        <f t="shared" ca="1" si="24"/>
        <v>0</v>
      </c>
      <c r="AL119" s="229"/>
      <c r="AM119" s="229"/>
    </row>
    <row r="120" spans="1:39" s="76" customFormat="1" ht="23.25" customHeight="1">
      <c r="A120" s="374" t="s">
        <v>128</v>
      </c>
      <c r="B120" s="281" t="s">
        <v>206</v>
      </c>
      <c r="C120" s="118">
        <f>SUMPRODUCT(-(Bens!$B$4:$B$103=Analítico!$B120),-(Bens!$D$4:$D$103=Analítico!C$1),(Bens!$G$4:$G$103))</f>
        <v>0</v>
      </c>
      <c r="D120" s="118">
        <f>SUMPRODUCT(-(Bens!$B$4:$B$103=Analítico!$B120),-(Bens!$D$4:$D$103=Analítico!D$1),(Bens!$G$4:$G$103))</f>
        <v>0</v>
      </c>
      <c r="E120" s="118">
        <f>SUMPRODUCT(-(Bens!$B$4:$B$103=Analítico!$B120),-(Bens!$D$4:$D$103=Analítico!E$1),(Bens!$G$4:$G$103))</f>
        <v>0</v>
      </c>
      <c r="F120" s="118">
        <f>SUMPRODUCT(-(Bens!$B$4:$B$103=Analítico!$B120),-(Bens!$D$4:$D$103=Analítico!F$1),(Bens!$G$4:$G$103))</f>
        <v>0</v>
      </c>
      <c r="G120" s="118">
        <f>SUMPRODUCT(-(Bens!$B$4:$B$103=Analítico!$B120),-(Bens!$D$4:$D$103=Analítico!G$1),(Bens!$G$4:$G$103))</f>
        <v>0</v>
      </c>
      <c r="H120" s="118">
        <f>SUMPRODUCT(-(Bens!$B$4:$B$103=Analítico!$B120),-(Bens!$D$4:$D$103=Analítico!H$1),(Bens!$G$4:$G$103))</f>
        <v>0</v>
      </c>
      <c r="I120" s="118">
        <f>SUMPRODUCT(-(Bens!$B$4:$B$103=Analítico!$B120),-(Bens!$D$4:$D$103=Analítico!I$1),(Bens!$G$4:$G$103))</f>
        <v>0</v>
      </c>
      <c r="J120" s="118">
        <f>SUMPRODUCT(-(Bens!$B$4:$B$103=Analítico!$B120),-(Bens!$D$4:$D$103=Analítico!J$1),(Bens!$G$4:$G$103))</f>
        <v>0</v>
      </c>
      <c r="K120" s="118">
        <f>SUMPRODUCT(-(Bens!$B$4:$B$103=Analítico!$B120),-(Bens!$D$4:$D$103=Analítico!K$1),(Bens!$G$4:$G$103))</f>
        <v>0</v>
      </c>
      <c r="L120" s="118">
        <f>SUMPRODUCT(-(Bens!$B$4:$B$103=Analítico!$B120),-(Bens!$D$4:$D$103=Analítico!L$1),(Bens!$G$4:$G$103))</f>
        <v>0</v>
      </c>
      <c r="M120" s="118">
        <f>SUMPRODUCT(-(Bens!$B$4:$B$103=Analítico!$B120),-(Bens!$D$4:$D$103=Analítico!M$1),(Bens!$G$4:$G$103))</f>
        <v>0</v>
      </c>
      <c r="N120" s="118">
        <f>SUMPRODUCT(-(Bens!$B$4:$B$103=Analítico!$B120),-(Bens!$D$4:$D$103=Analítico!N$1),(Bens!$G$4:$G$103))</f>
        <v>0</v>
      </c>
      <c r="O120" s="118">
        <f>SUMPRODUCT(-(Bens!$B$4:$B$103=Analítico!$B120),-(Bens!$D$4:$D$103=Analítico!O$1),(Bens!$G$4:$G$103))</f>
        <v>0</v>
      </c>
      <c r="P120" s="118">
        <f>SUMPRODUCT(-(Bens!$B$4:$B$103=Analítico!$B120),-(Bens!$D$4:$D$103=Analítico!P$1),(Bens!$G$4:$G$103))</f>
        <v>0</v>
      </c>
      <c r="Q120" s="118">
        <f>SUMPRODUCT(-(Bens!$B$4:$B$103=Analítico!$B120),-(Bens!$D$4:$D$103=Analítico!Q$1),(Bens!$G$4:$G$103))</f>
        <v>0</v>
      </c>
      <c r="R120" s="118">
        <f>SUMPRODUCT(-(Bens!$B$4:$B$103=Analítico!$B120),-(Bens!$D$4:$D$103=Analítico!R$1),(Bens!$G$4:$G$103))</f>
        <v>0</v>
      </c>
      <c r="S120" s="118">
        <f>SUMPRODUCT(-(Bens!$B$4:$B$103=Analítico!$B120),-(Bens!$D$4:$D$103=Analítico!S$1),(Bens!$G$4:$G$103))</f>
        <v>0</v>
      </c>
      <c r="T120" s="118">
        <f>SUMPRODUCT(-(Bens!$B$4:$B$103=Analítico!$B120),-(Bens!$D$4:$D$103=Analítico!T$1),(Bens!$G$4:$G$103))</f>
        <v>0</v>
      </c>
      <c r="U120" s="118">
        <f>SUMPRODUCT(-(Bens!$B$4:$B$103=Analítico!$B120),-(Bens!$D$4:$D$103=Analítico!U$1),(Bens!$G$4:$G$103))</f>
        <v>0</v>
      </c>
      <c r="V120" s="118">
        <f>SUMPRODUCT(-(Bens!$B$4:$B$103=Analítico!$B120),-(Bens!$D$4:$D$103=Analítico!V$1),(Bens!$G$4:$G$103))</f>
        <v>0</v>
      </c>
      <c r="W120" s="118">
        <f>SUMPRODUCT(-(Bens!$B$4:$B$103=Analítico!$B120),-(Bens!$D$4:$D$103=Analítico!W$1),(Bens!$G$4:$G$103))</f>
        <v>0</v>
      </c>
      <c r="X120" s="118">
        <f>SUMPRODUCT(-(Bens!$B$4:$B$103=Analítico!$B120),-(Bens!$D$4:$D$103=Analítico!X$1),(Bens!$G$4:$G$103))</f>
        <v>0</v>
      </c>
      <c r="Y120" s="118">
        <f>SUMPRODUCT(-(Bens!$B$4:$B$103=Analítico!$B120),-(Bens!$D$4:$D$103=Analítico!Y$1),(Bens!$G$4:$G$103))</f>
        <v>0</v>
      </c>
      <c r="Z120" s="118">
        <f>SUMPRODUCT(-(Bens!$B$4:$B$103=Analítico!$B120),-(Bens!$D$4:$D$103=Analítico!Z$1),(Bens!$G$4:$G$103))</f>
        <v>0</v>
      </c>
      <c r="AA120" s="113">
        <f t="shared" si="23"/>
        <v>0</v>
      </c>
      <c r="AB120" s="124">
        <f t="shared" ca="1" si="24"/>
        <v>0</v>
      </c>
      <c r="AL120" s="229"/>
      <c r="AM120" s="229"/>
    </row>
    <row r="121" spans="1:39" s="76" customFormat="1" ht="23.25" customHeight="1">
      <c r="A121" s="374" t="s">
        <v>129</v>
      </c>
      <c r="B121" s="281" t="s">
        <v>207</v>
      </c>
      <c r="C121" s="118">
        <f>SUMPRODUCT(-(Bens!$B$4:$B$103=Analítico!$B121),-(Bens!$D$4:$D$103=Analítico!C$1),(Bens!$G$4:$G$103))</f>
        <v>0</v>
      </c>
      <c r="D121" s="118">
        <f>SUMPRODUCT(-(Bens!$B$4:$B$103=Analítico!$B121),-(Bens!$D$4:$D$103=Analítico!D$1),(Bens!$G$4:$G$103))</f>
        <v>0</v>
      </c>
      <c r="E121" s="118">
        <f>SUMPRODUCT(-(Bens!$B$4:$B$103=Analítico!$B121),-(Bens!$D$4:$D$103=Analítico!E$1),(Bens!$G$4:$G$103))</f>
        <v>0</v>
      </c>
      <c r="F121" s="118">
        <f>SUMPRODUCT(-(Bens!$B$4:$B$103=Analítico!$B121),-(Bens!$D$4:$D$103=Analítico!F$1),(Bens!$G$4:$G$103))</f>
        <v>0</v>
      </c>
      <c r="G121" s="118">
        <f>SUMPRODUCT(-(Bens!$B$4:$B$103=Analítico!$B121),-(Bens!$D$4:$D$103=Analítico!G$1),(Bens!$G$4:$G$103))</f>
        <v>0</v>
      </c>
      <c r="H121" s="118">
        <f>SUMPRODUCT(-(Bens!$B$4:$B$103=Analítico!$B121),-(Bens!$D$4:$D$103=Analítico!H$1),(Bens!$G$4:$G$103))</f>
        <v>0</v>
      </c>
      <c r="I121" s="118">
        <f>SUMPRODUCT(-(Bens!$B$4:$B$103=Analítico!$B121),-(Bens!$D$4:$D$103=Analítico!I$1),(Bens!$G$4:$G$103))</f>
        <v>0</v>
      </c>
      <c r="J121" s="118">
        <f>SUMPRODUCT(-(Bens!$B$4:$B$103=Analítico!$B121),-(Bens!$D$4:$D$103=Analítico!J$1),(Bens!$G$4:$G$103))</f>
        <v>0</v>
      </c>
      <c r="K121" s="118">
        <f>SUMPRODUCT(-(Bens!$B$4:$B$103=Analítico!$B121),-(Bens!$D$4:$D$103=Analítico!K$1),(Bens!$G$4:$G$103))</f>
        <v>0</v>
      </c>
      <c r="L121" s="118">
        <f>SUMPRODUCT(-(Bens!$B$4:$B$103=Analítico!$B121),-(Bens!$D$4:$D$103=Analítico!L$1),(Bens!$G$4:$G$103))</f>
        <v>0</v>
      </c>
      <c r="M121" s="118">
        <f>SUMPRODUCT(-(Bens!$B$4:$B$103=Analítico!$B121),-(Bens!$D$4:$D$103=Analítico!M$1),(Bens!$G$4:$G$103))</f>
        <v>0</v>
      </c>
      <c r="N121" s="118">
        <f>SUMPRODUCT(-(Bens!$B$4:$B$103=Analítico!$B121),-(Bens!$D$4:$D$103=Analítico!N$1),(Bens!$G$4:$G$103))</f>
        <v>0</v>
      </c>
      <c r="O121" s="118">
        <f>SUMPRODUCT(-(Bens!$B$4:$B$103=Analítico!$B121),-(Bens!$D$4:$D$103=Analítico!O$1),(Bens!$G$4:$G$103))</f>
        <v>0</v>
      </c>
      <c r="P121" s="118">
        <f>SUMPRODUCT(-(Bens!$B$4:$B$103=Analítico!$B121),-(Bens!$D$4:$D$103=Analítico!P$1),(Bens!$G$4:$G$103))</f>
        <v>0</v>
      </c>
      <c r="Q121" s="118">
        <f>SUMPRODUCT(-(Bens!$B$4:$B$103=Analítico!$B121),-(Bens!$D$4:$D$103=Analítico!Q$1),(Bens!$G$4:$G$103))</f>
        <v>0</v>
      </c>
      <c r="R121" s="118">
        <f>SUMPRODUCT(-(Bens!$B$4:$B$103=Analítico!$B121),-(Bens!$D$4:$D$103=Analítico!R$1),(Bens!$G$4:$G$103))</f>
        <v>0</v>
      </c>
      <c r="S121" s="118">
        <f>SUMPRODUCT(-(Bens!$B$4:$B$103=Analítico!$B121),-(Bens!$D$4:$D$103=Analítico!S$1),(Bens!$G$4:$G$103))</f>
        <v>0</v>
      </c>
      <c r="T121" s="118">
        <f>SUMPRODUCT(-(Bens!$B$4:$B$103=Analítico!$B121),-(Bens!$D$4:$D$103=Analítico!T$1),(Bens!$G$4:$G$103))</f>
        <v>0</v>
      </c>
      <c r="U121" s="118">
        <f>SUMPRODUCT(-(Bens!$B$4:$B$103=Analítico!$B121),-(Bens!$D$4:$D$103=Analítico!U$1),(Bens!$G$4:$G$103))</f>
        <v>0</v>
      </c>
      <c r="V121" s="118">
        <f>SUMPRODUCT(-(Bens!$B$4:$B$103=Analítico!$B121),-(Bens!$D$4:$D$103=Analítico!V$1),(Bens!$G$4:$G$103))</f>
        <v>0</v>
      </c>
      <c r="W121" s="118">
        <f>SUMPRODUCT(-(Bens!$B$4:$B$103=Analítico!$B121),-(Bens!$D$4:$D$103=Analítico!W$1),(Bens!$G$4:$G$103))</f>
        <v>0</v>
      </c>
      <c r="X121" s="118">
        <f>SUMPRODUCT(-(Bens!$B$4:$B$103=Analítico!$B121),-(Bens!$D$4:$D$103=Analítico!X$1),(Bens!$G$4:$G$103))</f>
        <v>0</v>
      </c>
      <c r="Y121" s="118">
        <f>SUMPRODUCT(-(Bens!$B$4:$B$103=Analítico!$B121),-(Bens!$D$4:$D$103=Analítico!Y$1),(Bens!$G$4:$G$103))</f>
        <v>0</v>
      </c>
      <c r="Z121" s="118">
        <f>SUMPRODUCT(-(Bens!$B$4:$B$103=Analítico!$B121),-(Bens!$D$4:$D$103=Analítico!Z$1),(Bens!$G$4:$G$103))</f>
        <v>0</v>
      </c>
      <c r="AA121" s="113">
        <f t="shared" si="23"/>
        <v>0</v>
      </c>
      <c r="AB121" s="124">
        <f t="shared" ca="1" si="24"/>
        <v>0</v>
      </c>
      <c r="AL121" s="229"/>
      <c r="AM121" s="229"/>
    </row>
    <row r="122" spans="1:39" s="76" customFormat="1" ht="23.25" customHeight="1">
      <c r="A122" s="374" t="s">
        <v>130</v>
      </c>
      <c r="B122" s="235" t="s">
        <v>208</v>
      </c>
      <c r="C122" s="118">
        <f>SUMPRODUCT(-(Bens!$B$4:$B$103=Analítico!$B122),-(Bens!$D$4:$D$103=Analítico!C$1),(Bens!$G$4:$G$103))</f>
        <v>0</v>
      </c>
      <c r="D122" s="118">
        <f>SUMPRODUCT(-(Bens!$B$4:$B$103=Analítico!$B122),-(Bens!$D$4:$D$103=Analítico!D$1),(Bens!$G$4:$G$103))</f>
        <v>0</v>
      </c>
      <c r="E122" s="118">
        <f>SUMPRODUCT(-(Bens!$B$4:$B$103=Analítico!$B122),-(Bens!$D$4:$D$103=Analítico!E$1),(Bens!$G$4:$G$103))</f>
        <v>0</v>
      </c>
      <c r="F122" s="118">
        <f>SUMPRODUCT(-(Bens!$B$4:$B$103=Analítico!$B122),-(Bens!$D$4:$D$103=Analítico!F$1),(Bens!$G$4:$G$103))</f>
        <v>0</v>
      </c>
      <c r="G122" s="118">
        <f>SUMPRODUCT(-(Bens!$B$4:$B$103=Analítico!$B122),-(Bens!$D$4:$D$103=Analítico!G$1),(Bens!$G$4:$G$103))</f>
        <v>0</v>
      </c>
      <c r="H122" s="118">
        <f>SUMPRODUCT(-(Bens!$B$4:$B$103=Analítico!$B122),-(Bens!$D$4:$D$103=Analítico!H$1),(Bens!$G$4:$G$103))</f>
        <v>0</v>
      </c>
      <c r="I122" s="118">
        <f>SUMPRODUCT(-(Bens!$B$4:$B$103=Analítico!$B122),-(Bens!$D$4:$D$103=Analítico!I$1),(Bens!$G$4:$G$103))</f>
        <v>0</v>
      </c>
      <c r="J122" s="118">
        <f>SUMPRODUCT(-(Bens!$B$4:$B$103=Analítico!$B122),-(Bens!$D$4:$D$103=Analítico!J$1),(Bens!$G$4:$G$103))</f>
        <v>0</v>
      </c>
      <c r="K122" s="118">
        <f>SUMPRODUCT(-(Bens!$B$4:$B$103=Analítico!$B122),-(Bens!$D$4:$D$103=Analítico!K$1),(Bens!$G$4:$G$103))</f>
        <v>0</v>
      </c>
      <c r="L122" s="118">
        <f>SUMPRODUCT(-(Bens!$B$4:$B$103=Analítico!$B122),-(Bens!$D$4:$D$103=Analítico!L$1),(Bens!$G$4:$G$103))</f>
        <v>0</v>
      </c>
      <c r="M122" s="118">
        <f>SUMPRODUCT(-(Bens!$B$4:$B$103=Analítico!$B122),-(Bens!$D$4:$D$103=Analítico!M$1),(Bens!$G$4:$G$103))</f>
        <v>0</v>
      </c>
      <c r="N122" s="118">
        <f>SUMPRODUCT(-(Bens!$B$4:$B$103=Analítico!$B122),-(Bens!$D$4:$D$103=Analítico!N$1),(Bens!$G$4:$G$103))</f>
        <v>0</v>
      </c>
      <c r="O122" s="118">
        <f>SUMPRODUCT(-(Bens!$B$4:$B$103=Analítico!$B122),-(Bens!$D$4:$D$103=Analítico!O$1),(Bens!$G$4:$G$103))</f>
        <v>0</v>
      </c>
      <c r="P122" s="118">
        <f>SUMPRODUCT(-(Bens!$B$4:$B$103=Analítico!$B122),-(Bens!$D$4:$D$103=Analítico!P$1),(Bens!$G$4:$G$103))</f>
        <v>0</v>
      </c>
      <c r="Q122" s="118">
        <f>SUMPRODUCT(-(Bens!$B$4:$B$103=Analítico!$B122),-(Bens!$D$4:$D$103=Analítico!Q$1),(Bens!$G$4:$G$103))</f>
        <v>0</v>
      </c>
      <c r="R122" s="118">
        <f>SUMPRODUCT(-(Bens!$B$4:$B$103=Analítico!$B122),-(Bens!$D$4:$D$103=Analítico!R$1),(Bens!$G$4:$G$103))</f>
        <v>0</v>
      </c>
      <c r="S122" s="118">
        <f>SUMPRODUCT(-(Bens!$B$4:$B$103=Analítico!$B122),-(Bens!$D$4:$D$103=Analítico!S$1),(Bens!$G$4:$G$103))</f>
        <v>0</v>
      </c>
      <c r="T122" s="118">
        <f>SUMPRODUCT(-(Bens!$B$4:$B$103=Analítico!$B122),-(Bens!$D$4:$D$103=Analítico!T$1),(Bens!$G$4:$G$103))</f>
        <v>0</v>
      </c>
      <c r="U122" s="118">
        <f>SUMPRODUCT(-(Bens!$B$4:$B$103=Analítico!$B122),-(Bens!$D$4:$D$103=Analítico!U$1),(Bens!$G$4:$G$103))</f>
        <v>0</v>
      </c>
      <c r="V122" s="118">
        <f>SUMPRODUCT(-(Bens!$B$4:$B$103=Analítico!$B122),-(Bens!$D$4:$D$103=Analítico!V$1),(Bens!$G$4:$G$103))</f>
        <v>0</v>
      </c>
      <c r="W122" s="118">
        <f>SUMPRODUCT(-(Bens!$B$4:$B$103=Analítico!$B122),-(Bens!$D$4:$D$103=Analítico!W$1),(Bens!$G$4:$G$103))</f>
        <v>0</v>
      </c>
      <c r="X122" s="118">
        <f>SUMPRODUCT(-(Bens!$B$4:$B$103=Analítico!$B122),-(Bens!$D$4:$D$103=Analítico!X$1),(Bens!$G$4:$G$103))</f>
        <v>0</v>
      </c>
      <c r="Y122" s="118">
        <f>SUMPRODUCT(-(Bens!$B$4:$B$103=Analítico!$B122),-(Bens!$D$4:$D$103=Analítico!Y$1),(Bens!$G$4:$G$103))</f>
        <v>0</v>
      </c>
      <c r="Z122" s="118">
        <f>SUMPRODUCT(-(Bens!$B$4:$B$103=Analítico!$B122),-(Bens!$D$4:$D$103=Analítico!Z$1),(Bens!$G$4:$G$103))</f>
        <v>0</v>
      </c>
      <c r="AA122" s="113">
        <f t="shared" si="23"/>
        <v>0</v>
      </c>
      <c r="AB122" s="124">
        <f t="shared" ca="1" si="24"/>
        <v>0</v>
      </c>
      <c r="AL122" s="229"/>
      <c r="AM122" s="229"/>
    </row>
    <row r="123" spans="1:39" s="76" customFormat="1" ht="23.25" customHeight="1" thickBot="1">
      <c r="A123" s="55"/>
      <c r="B123" s="68" t="s">
        <v>34</v>
      </c>
      <c r="C123" s="56">
        <f t="shared" ref="C123:AA123" si="25">SUBTOTAL(109,C110:C122)</f>
        <v>0</v>
      </c>
      <c r="D123" s="56">
        <f t="shared" si="25"/>
        <v>0</v>
      </c>
      <c r="E123" s="56">
        <f t="shared" si="25"/>
        <v>0</v>
      </c>
      <c r="F123" s="56">
        <f t="shared" si="25"/>
        <v>0</v>
      </c>
      <c r="G123" s="56">
        <f t="shared" si="25"/>
        <v>0</v>
      </c>
      <c r="H123" s="56">
        <f t="shared" si="25"/>
        <v>0</v>
      </c>
      <c r="I123" s="56">
        <f t="shared" si="25"/>
        <v>0</v>
      </c>
      <c r="J123" s="56">
        <f t="shared" si="25"/>
        <v>0</v>
      </c>
      <c r="K123" s="56">
        <f t="shared" si="25"/>
        <v>0</v>
      </c>
      <c r="L123" s="56">
        <f t="shared" si="25"/>
        <v>0</v>
      </c>
      <c r="M123" s="56">
        <f t="shared" si="25"/>
        <v>0</v>
      </c>
      <c r="N123" s="56">
        <f t="shared" ref="N123" si="26">SUBTOTAL(109,N110:N122)</f>
        <v>0</v>
      </c>
      <c r="O123" s="56">
        <f t="shared" si="25"/>
        <v>0</v>
      </c>
      <c r="P123" s="56">
        <f t="shared" si="25"/>
        <v>0</v>
      </c>
      <c r="Q123" s="56">
        <f t="shared" si="25"/>
        <v>0</v>
      </c>
      <c r="R123" s="56">
        <f t="shared" si="25"/>
        <v>0</v>
      </c>
      <c r="S123" s="56">
        <f t="shared" si="25"/>
        <v>0</v>
      </c>
      <c r="T123" s="56">
        <f t="shared" si="25"/>
        <v>0</v>
      </c>
      <c r="U123" s="56">
        <f t="shared" si="25"/>
        <v>0</v>
      </c>
      <c r="V123" s="56">
        <f t="shared" si="25"/>
        <v>0</v>
      </c>
      <c r="W123" s="56">
        <f t="shared" si="25"/>
        <v>0</v>
      </c>
      <c r="X123" s="56">
        <f t="shared" si="25"/>
        <v>0</v>
      </c>
      <c r="Y123" s="56">
        <f t="shared" si="25"/>
        <v>0</v>
      </c>
      <c r="Z123" s="56">
        <f t="shared" si="25"/>
        <v>0</v>
      </c>
      <c r="AA123" s="56">
        <f t="shared" si="25"/>
        <v>0</v>
      </c>
      <c r="AB123" s="86">
        <f t="shared" ca="1" si="24"/>
        <v>0</v>
      </c>
      <c r="AL123" s="229"/>
      <c r="AM123" s="229"/>
    </row>
    <row r="124" spans="1:39" s="76" customFormat="1" ht="23.25" customHeight="1" thickBot="1">
      <c r="A124" s="61" t="s">
        <v>258</v>
      </c>
      <c r="B124" s="48"/>
      <c r="C124" s="69">
        <f t="shared" ref="C124:AA124" ca="1" si="27">SUBTOTAL(109,C13:C123)</f>
        <v>0</v>
      </c>
      <c r="D124" s="69">
        <f t="shared" ca="1" si="27"/>
        <v>0</v>
      </c>
      <c r="E124" s="69">
        <f t="shared" ca="1" si="27"/>
        <v>0</v>
      </c>
      <c r="F124" s="69">
        <f t="shared" ca="1" si="27"/>
        <v>0</v>
      </c>
      <c r="G124" s="69">
        <f t="shared" ca="1" si="27"/>
        <v>0</v>
      </c>
      <c r="H124" s="69">
        <f t="shared" ca="1" si="27"/>
        <v>0</v>
      </c>
      <c r="I124" s="69">
        <f t="shared" ca="1" si="27"/>
        <v>0</v>
      </c>
      <c r="J124" s="69">
        <f t="shared" ca="1" si="27"/>
        <v>0</v>
      </c>
      <c r="K124" s="69">
        <f t="shared" ca="1" si="27"/>
        <v>0</v>
      </c>
      <c r="L124" s="69">
        <f t="shared" ca="1" si="27"/>
        <v>0</v>
      </c>
      <c r="M124" s="69">
        <f t="shared" ca="1" si="27"/>
        <v>0</v>
      </c>
      <c r="N124" s="69">
        <f t="shared" ref="N124" ca="1" si="28">SUBTOTAL(109,N13:N123)</f>
        <v>0</v>
      </c>
      <c r="O124" s="69">
        <f t="shared" ca="1" si="27"/>
        <v>0</v>
      </c>
      <c r="P124" s="69">
        <f t="shared" ca="1" si="27"/>
        <v>0</v>
      </c>
      <c r="Q124" s="69">
        <f t="shared" ca="1" si="27"/>
        <v>0</v>
      </c>
      <c r="R124" s="69">
        <f t="shared" ca="1" si="27"/>
        <v>0</v>
      </c>
      <c r="S124" s="69">
        <f t="shared" ca="1" si="27"/>
        <v>0</v>
      </c>
      <c r="T124" s="69">
        <f t="shared" ca="1" si="27"/>
        <v>0</v>
      </c>
      <c r="U124" s="69">
        <f t="shared" ca="1" si="27"/>
        <v>0</v>
      </c>
      <c r="V124" s="69">
        <f t="shared" ca="1" si="27"/>
        <v>0</v>
      </c>
      <c r="W124" s="69">
        <f t="shared" ca="1" si="27"/>
        <v>0</v>
      </c>
      <c r="X124" s="69">
        <f t="shared" ca="1" si="27"/>
        <v>0</v>
      </c>
      <c r="Y124" s="69">
        <f t="shared" ca="1" si="27"/>
        <v>0</v>
      </c>
      <c r="Z124" s="69">
        <f t="shared" ca="1" si="27"/>
        <v>0</v>
      </c>
      <c r="AA124" s="69">
        <f t="shared" ca="1" si="27"/>
        <v>0</v>
      </c>
      <c r="AB124" s="98">
        <f t="shared" ca="1" si="24"/>
        <v>0</v>
      </c>
      <c r="AL124" s="229"/>
      <c r="AM124" s="229"/>
    </row>
    <row r="125" spans="1:39" s="76" customFormat="1">
      <c r="AB125" s="232"/>
      <c r="AL125" s="229"/>
      <c r="AM125" s="229"/>
    </row>
    <row r="126" spans="1:39" s="76" customFormat="1" hidden="1">
      <c r="B126" s="177" t="s">
        <v>69</v>
      </c>
      <c r="D126" s="263"/>
      <c r="AB126" s="232"/>
      <c r="AL126" s="229"/>
      <c r="AM126" s="229"/>
    </row>
    <row r="127" spans="1:39" s="76" customFormat="1" hidden="1">
      <c r="B127" s="177" t="s">
        <v>138</v>
      </c>
      <c r="D127" s="263"/>
      <c r="AB127" s="232"/>
      <c r="AL127" s="229"/>
      <c r="AM127" s="229"/>
    </row>
    <row r="128" spans="1:39" s="76" customFormat="1" hidden="1">
      <c r="B128" s="177" t="s">
        <v>72</v>
      </c>
      <c r="D128" s="263"/>
      <c r="AB128" s="232"/>
      <c r="AL128" s="229"/>
      <c r="AM128" s="229"/>
    </row>
    <row r="129" spans="2:39" s="76" customFormat="1" hidden="1">
      <c r="B129" s="177" t="s">
        <v>79</v>
      </c>
      <c r="D129" s="263"/>
      <c r="AB129" s="232"/>
      <c r="AL129" s="229"/>
      <c r="AM129" s="229"/>
    </row>
    <row r="130" spans="2:39" s="76" customFormat="1" hidden="1">
      <c r="B130" s="177" t="s">
        <v>70</v>
      </c>
      <c r="D130" s="263"/>
      <c r="AB130" s="232"/>
      <c r="AL130" s="229"/>
      <c r="AM130" s="229"/>
    </row>
    <row r="131" spans="2:39" hidden="1">
      <c r="B131" s="177" t="s">
        <v>71</v>
      </c>
      <c r="D131" s="264"/>
    </row>
    <row r="132" spans="2:39" hidden="1">
      <c r="B132" s="177" t="s">
        <v>168</v>
      </c>
      <c r="D132" s="264"/>
    </row>
    <row r="133" spans="2:39" hidden="1">
      <c r="B133" s="177" t="s">
        <v>169</v>
      </c>
      <c r="D133" s="264"/>
    </row>
    <row r="134" spans="2:39" hidden="1">
      <c r="B134" s="177" t="s">
        <v>183</v>
      </c>
      <c r="D134" s="264"/>
    </row>
    <row r="135" spans="2:39" ht="22.5" hidden="1">
      <c r="B135" s="177" t="s">
        <v>180</v>
      </c>
      <c r="D135" s="264"/>
    </row>
    <row r="136" spans="2:39" hidden="1">
      <c r="B136" s="177" t="s">
        <v>37</v>
      </c>
      <c r="D136" s="264"/>
    </row>
    <row r="137" spans="2:39" hidden="1">
      <c r="B137" s="177" t="s">
        <v>36</v>
      </c>
      <c r="D137" s="264"/>
    </row>
    <row r="138" spans="2:39" hidden="1">
      <c r="B138" s="177" t="s">
        <v>406</v>
      </c>
      <c r="D138" s="264"/>
    </row>
    <row r="139" spans="2:39" hidden="1">
      <c r="B139" s="177" t="s">
        <v>80</v>
      </c>
      <c r="D139" s="264"/>
    </row>
    <row r="140" spans="2:39" ht="22.5" hidden="1">
      <c r="B140" s="177" t="s">
        <v>193</v>
      </c>
      <c r="D140" s="264"/>
    </row>
    <row r="141" spans="2:39" hidden="1">
      <c r="B141" s="177" t="s">
        <v>211</v>
      </c>
      <c r="D141" s="264"/>
    </row>
    <row r="142" spans="2:39" ht="22.5" hidden="1">
      <c r="B142" s="179" t="s">
        <v>191</v>
      </c>
      <c r="D142" s="264"/>
    </row>
    <row r="143" spans="2:39" ht="22.5" hidden="1">
      <c r="B143" s="179" t="s">
        <v>184</v>
      </c>
      <c r="D143" s="264"/>
    </row>
    <row r="144" spans="2:39" ht="22.5" hidden="1">
      <c r="B144" s="179" t="s">
        <v>185</v>
      </c>
      <c r="D144" s="264"/>
    </row>
    <row r="145" spans="2:4" ht="22.5" hidden="1">
      <c r="B145" s="179" t="s">
        <v>273</v>
      </c>
      <c r="D145" s="264"/>
    </row>
    <row r="146" spans="2:4" ht="22.5" hidden="1">
      <c r="B146" s="179" t="s">
        <v>64</v>
      </c>
      <c r="D146" s="264"/>
    </row>
    <row r="147" spans="2:4" ht="22.5" hidden="1">
      <c r="B147" s="179" t="s">
        <v>407</v>
      </c>
      <c r="D147" s="264"/>
    </row>
    <row r="148" spans="2:4" ht="22.5" hidden="1">
      <c r="B148" s="179" t="s">
        <v>196</v>
      </c>
      <c r="D148" s="264"/>
    </row>
    <row r="149" spans="2:4" hidden="1">
      <c r="B149" s="179" t="s">
        <v>65</v>
      </c>
      <c r="D149" s="264"/>
    </row>
    <row r="150" spans="2:4" hidden="1">
      <c r="B150" s="179" t="s">
        <v>182</v>
      </c>
      <c r="D150" s="264"/>
    </row>
    <row r="151" spans="2:4" hidden="1">
      <c r="B151" s="179" t="s">
        <v>74</v>
      </c>
      <c r="D151" s="264"/>
    </row>
    <row r="152" spans="2:4" hidden="1">
      <c r="B152" s="179" t="s">
        <v>73</v>
      </c>
      <c r="D152" s="264"/>
    </row>
    <row r="153" spans="2:4" hidden="1">
      <c r="B153" s="179" t="s">
        <v>85</v>
      </c>
      <c r="D153" s="264"/>
    </row>
    <row r="154" spans="2:4" hidden="1">
      <c r="B154" s="179" t="s">
        <v>87</v>
      </c>
      <c r="D154" s="264"/>
    </row>
    <row r="155" spans="2:4" ht="22.5" hidden="1">
      <c r="B155" s="179" t="s">
        <v>81</v>
      </c>
      <c r="D155" s="264"/>
    </row>
    <row r="156" spans="2:4" hidden="1">
      <c r="B156" s="179" t="s">
        <v>88</v>
      </c>
      <c r="D156" s="264"/>
    </row>
    <row r="157" spans="2:4" hidden="1">
      <c r="B157" s="179" t="s">
        <v>133</v>
      </c>
      <c r="D157" s="264"/>
    </row>
    <row r="158" spans="2:4" hidden="1">
      <c r="B158" s="179" t="s">
        <v>134</v>
      </c>
      <c r="D158" s="264"/>
    </row>
    <row r="159" spans="2:4" hidden="1">
      <c r="B159" s="179" t="s">
        <v>68</v>
      </c>
      <c r="D159" s="264"/>
    </row>
    <row r="160" spans="2:4" hidden="1">
      <c r="B160" s="179" t="s">
        <v>274</v>
      </c>
      <c r="D160" s="264"/>
    </row>
    <row r="161" spans="2:4" hidden="1">
      <c r="B161" s="179" t="s">
        <v>35</v>
      </c>
      <c r="D161" s="264"/>
    </row>
    <row r="162" spans="2:4" hidden="1">
      <c r="B162" s="76"/>
      <c r="D162" s="264"/>
    </row>
    <row r="163" spans="2:4" hidden="1">
      <c r="B163" s="177" t="s">
        <v>181</v>
      </c>
      <c r="D163" s="264"/>
    </row>
    <row r="164" spans="2:4" ht="22.5" hidden="1">
      <c r="B164" s="177" t="s">
        <v>192</v>
      </c>
      <c r="D164" s="264"/>
    </row>
    <row r="165" spans="2:4" ht="22.5" hidden="1">
      <c r="B165" s="178" t="s">
        <v>195</v>
      </c>
      <c r="D165" s="264"/>
    </row>
    <row r="166" spans="2:4" hidden="1">
      <c r="B166" s="179" t="s">
        <v>82</v>
      </c>
      <c r="D166" s="264"/>
    </row>
    <row r="167" spans="2:4" ht="22.5" hidden="1">
      <c r="B167" s="179" t="s">
        <v>67</v>
      </c>
      <c r="D167" s="264"/>
    </row>
    <row r="168" spans="2:4" hidden="1">
      <c r="B168" s="179" t="s">
        <v>86</v>
      </c>
      <c r="D168" s="264"/>
    </row>
    <row r="169" spans="2:4" hidden="1">
      <c r="B169" s="179" t="s">
        <v>75</v>
      </c>
      <c r="D169" s="264"/>
    </row>
    <row r="170" spans="2:4" hidden="1">
      <c r="B170" s="178" t="s">
        <v>84</v>
      </c>
    </row>
    <row r="171" spans="2:4" hidden="1">
      <c r="B171" s="230" t="s">
        <v>187</v>
      </c>
    </row>
    <row r="172" spans="2:4" hidden="1">
      <c r="B172" s="178" t="s">
        <v>276</v>
      </c>
    </row>
    <row r="173" spans="2:4" hidden="1">
      <c r="B173" s="179" t="s">
        <v>209</v>
      </c>
    </row>
    <row r="174" spans="2:4" hidden="1">
      <c r="B174" s="179" t="s">
        <v>210</v>
      </c>
    </row>
    <row r="175" spans="2:4" hidden="1">
      <c r="B175" s="179" t="s">
        <v>78</v>
      </c>
    </row>
    <row r="176" spans="2:4" hidden="1">
      <c r="B176" s="179" t="s">
        <v>66</v>
      </c>
    </row>
    <row r="177" spans="2:2" hidden="1">
      <c r="B177" s="179" t="s">
        <v>190</v>
      </c>
    </row>
    <row r="178" spans="2:2" hidden="1">
      <c r="B178" s="179" t="s">
        <v>83</v>
      </c>
    </row>
    <row r="179" spans="2:2" hidden="1">
      <c r="B179" s="179" t="s">
        <v>76</v>
      </c>
    </row>
    <row r="180" spans="2:2" hidden="1">
      <c r="B180" s="179" t="s">
        <v>77</v>
      </c>
    </row>
    <row r="181" spans="2:2" ht="22.5" hidden="1">
      <c r="B181" s="179" t="s">
        <v>194</v>
      </c>
    </row>
    <row r="182" spans="2:2" hidden="1">
      <c r="B182" s="179" t="s">
        <v>212</v>
      </c>
    </row>
    <row r="183" spans="2:2" hidden="1">
      <c r="B183" s="179" t="s">
        <v>213</v>
      </c>
    </row>
    <row r="184" spans="2:2" ht="22.5" hidden="1">
      <c r="B184" s="179" t="s">
        <v>188</v>
      </c>
    </row>
    <row r="185" spans="2:2" ht="22.5" hidden="1">
      <c r="B185" s="179" t="s">
        <v>189</v>
      </c>
    </row>
    <row r="186" spans="2:2" hidden="1">
      <c r="B186" s="179" t="s">
        <v>283</v>
      </c>
    </row>
    <row r="187" spans="2:2" hidden="1">
      <c r="B187" s="179" t="s">
        <v>282</v>
      </c>
    </row>
  </sheetData>
  <sheetProtection password="C70D" sheet="1" objects="1" scenarios="1" formatColumns="0" formatRows="0" insertRows="0" deleteRows="0"/>
  <dataConsolidate/>
  <mergeCells count="2">
    <mergeCell ref="A3:AB3"/>
    <mergeCell ref="A2:AB2"/>
  </mergeCells>
  <phoneticPr fontId="13" type="noConversion"/>
  <pageMargins left="0.19685039370078741" right="0.19685039370078741" top="0.59055118110236227" bottom="0.59055118110236227" header="0" footer="0"/>
  <pageSetup paperSize="9" scale="70" fitToHeight="0" orientation="landscape" r:id="rId1"/>
  <headerFooter>
    <oddFooter>Página &amp;P de &amp;N</oddFooter>
  </headerFooter>
  <rowBreaks count="1" manualBreakCount="1">
    <brk id="89" max="27" man="1"/>
  </rowBreaks>
  <ignoredErrors>
    <ignoredError sqref="D35:M35 C13:M13 M20 C48:M83 O13:Z13 O20:Z20 O48:AB83 C84:M106 O84:AB106 D32:M32 D33:M33 D34:M34" unlockedFormula="1"/>
    <ignoredError sqref="C29:M29 O29:Z29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>
  <sheetPr codeName="Plan3">
    <pageSetUpPr fitToPage="1"/>
  </sheetPr>
  <dimension ref="A1:AC144"/>
  <sheetViews>
    <sheetView zoomScaleNormal="100" zoomScaleSheetLayoutView="80" workbookViewId="0">
      <pane xSplit="5" ySplit="5" topLeftCell="F6" activePane="bottomRight" state="frozen"/>
      <selection activeCell="A4" sqref="A4"/>
      <selection pane="topRight" activeCell="A4" sqref="A4"/>
      <selection pane="bottomLeft" activeCell="A4" sqref="A4"/>
      <selection pane="bottomRight" activeCell="F6" sqref="F6"/>
    </sheetView>
  </sheetViews>
  <sheetFormatPr defaultColWidth="17" defaultRowHeight="30" customHeight="1"/>
  <cols>
    <col min="1" max="1" width="4.42578125" style="117" bestFit="1" customWidth="1"/>
    <col min="2" max="2" width="29.85546875" style="117" customWidth="1"/>
    <col min="3" max="3" width="5.85546875" style="117" customWidth="1"/>
    <col min="4" max="4" width="11.42578125" style="117" bestFit="1" customWidth="1"/>
    <col min="5" max="5" width="13" style="117" bestFit="1" customWidth="1"/>
    <col min="6" max="12" width="10.28515625" style="117" customWidth="1"/>
    <col min="13" max="13" width="10.85546875" style="117" customWidth="1"/>
    <col min="14" max="14" width="10.28515625" style="117" customWidth="1"/>
    <col min="15" max="15" width="11.28515625" style="117" customWidth="1"/>
    <col min="16" max="16" width="10" style="123" customWidth="1"/>
    <col min="17" max="17" width="10" style="117" customWidth="1"/>
    <col min="18" max="18" width="10" style="123" customWidth="1"/>
    <col min="19" max="20" width="10" style="117" customWidth="1"/>
    <col min="21" max="22" width="11.7109375" style="117" customWidth="1"/>
    <col min="23" max="24" width="17" style="117"/>
    <col min="25" max="29" width="17" style="117" hidden="1" customWidth="1"/>
    <col min="30" max="16384" width="17" style="117"/>
  </cols>
  <sheetData>
    <row r="1" spans="1:29" s="138" customFormat="1" ht="57" customHeight="1">
      <c r="A1" s="329" t="str">
        <f>Analítico!A2</f>
        <v>Anexo IV - Memória de Cálculo
Concurso de Projetos para celebração de Termo de Parceria 
Secretaria de Estado de Esportes
Edital SEESP 01/2016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117"/>
      <c r="Y1" s="234" t="s">
        <v>141</v>
      </c>
      <c r="Z1" s="117" t="e">
        <f ca="1">CELL("endereço",OFFSET($O$5,1,MATCH($Y1,$P$5:$T$5,0)))</f>
        <v>#N/A</v>
      </c>
      <c r="AA1" s="117" t="e">
        <f ca="1">CONCATENATE(Z1,":$",MID(Z1,2,1),"$105")</f>
        <v>#N/A</v>
      </c>
      <c r="AB1" s="117"/>
      <c r="AC1" s="117"/>
    </row>
    <row r="2" spans="1:29" s="138" customFormat="1" ht="23.25" customHeight="1">
      <c r="A2" s="355" t="s">
        <v>303</v>
      </c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117"/>
      <c r="Y2" s="234" t="s">
        <v>58</v>
      </c>
      <c r="Z2" s="117" t="e">
        <f t="shared" ref="Z2:Z7" ca="1" si="0">CELL("endereço",OFFSET($O$5,1,MATCH($Y2,$P$5:$T$5,0)))</f>
        <v>#N/A</v>
      </c>
      <c r="AA2" s="117" t="e">
        <f t="shared" ref="AA2:AA7" ca="1" si="1">CONCATENATE(Z2,":$",MID(Z2,2,1),"$105")</f>
        <v>#N/A</v>
      </c>
      <c r="AB2" s="117" t="e">
        <f ca="1">CELL("endereço",OFFSET($G$111,1,MATCH($Y2,$H$111:$K$111,0)))</f>
        <v>#N/A</v>
      </c>
      <c r="AC2" s="117" t="e">
        <f ca="1">CONCATENATE(AB2,":$",MID(AB2,2,1),"$121")</f>
        <v>#N/A</v>
      </c>
    </row>
    <row r="3" spans="1:29" s="138" customFormat="1" ht="30" customHeight="1" thickBot="1">
      <c r="A3" s="331" t="s">
        <v>313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117"/>
      <c r="Y3" s="234" t="s">
        <v>59</v>
      </c>
      <c r="Z3" s="117" t="e">
        <f t="shared" ca="1" si="0"/>
        <v>#N/A</v>
      </c>
      <c r="AA3" s="117" t="e">
        <f t="shared" ca="1" si="1"/>
        <v>#N/A</v>
      </c>
      <c r="AB3" s="117" t="e">
        <f t="shared" ref="AB3:AB7" ca="1" si="2">CELL("endereço",OFFSET($G$111,1,MATCH($Y3,$H$111:$K$111,0)))</f>
        <v>#N/A</v>
      </c>
      <c r="AC3" s="117" t="e">
        <f t="shared" ref="AC3:AC7" ca="1" si="3">CONCATENATE(AB3,":$",MID(AB3,2,1),"$121")</f>
        <v>#N/A</v>
      </c>
    </row>
    <row r="4" spans="1:29" s="164" customFormat="1" ht="30" customHeight="1">
      <c r="A4" s="332" t="s">
        <v>143</v>
      </c>
      <c r="B4" s="332" t="s">
        <v>1</v>
      </c>
      <c r="C4" s="332" t="s">
        <v>250</v>
      </c>
      <c r="D4" s="332" t="s">
        <v>249</v>
      </c>
      <c r="E4" s="339" t="s">
        <v>251</v>
      </c>
      <c r="F4" s="333" t="s">
        <v>30</v>
      </c>
      <c r="G4" s="332"/>
      <c r="H4" s="332"/>
      <c r="I4" s="332"/>
      <c r="J4" s="332"/>
      <c r="K4" s="332"/>
      <c r="L4" s="332"/>
      <c r="M4" s="332"/>
      <c r="N4" s="332"/>
      <c r="O4" s="334"/>
      <c r="P4" s="332" t="s">
        <v>31</v>
      </c>
      <c r="Q4" s="332"/>
      <c r="R4" s="332"/>
      <c r="S4" s="332"/>
      <c r="T4" s="332"/>
      <c r="U4" s="332"/>
      <c r="V4" s="333" t="s">
        <v>253</v>
      </c>
      <c r="W4" s="121"/>
      <c r="Y4" s="234" t="s">
        <v>60</v>
      </c>
      <c r="Z4" s="117" t="e">
        <f t="shared" ca="1" si="0"/>
        <v>#N/A</v>
      </c>
      <c r="AA4" s="117" t="e">
        <f t="shared" ca="1" si="1"/>
        <v>#N/A</v>
      </c>
      <c r="AB4" s="117" t="str">
        <f t="shared" ca="1" si="2"/>
        <v>$H$112</v>
      </c>
      <c r="AC4" s="117" t="str">
        <f t="shared" ca="1" si="3"/>
        <v>$H$112:$H$121</v>
      </c>
    </row>
    <row r="5" spans="1:29" s="164" customFormat="1" ht="38.25" customHeight="1" thickBot="1">
      <c r="A5" s="338"/>
      <c r="B5" s="338"/>
      <c r="C5" s="338"/>
      <c r="D5" s="338"/>
      <c r="E5" s="340"/>
      <c r="F5" s="302" t="s">
        <v>275</v>
      </c>
      <c r="G5" s="253" t="s">
        <v>20</v>
      </c>
      <c r="H5" s="253" t="s">
        <v>56</v>
      </c>
      <c r="I5" s="253" t="s">
        <v>57</v>
      </c>
      <c r="J5" s="253" t="s">
        <v>216</v>
      </c>
      <c r="K5" s="253" t="s">
        <v>21</v>
      </c>
      <c r="L5" s="253" t="s">
        <v>277</v>
      </c>
      <c r="M5" s="253" t="s">
        <v>292</v>
      </c>
      <c r="N5" s="253" t="s">
        <v>167</v>
      </c>
      <c r="O5" s="303" t="s">
        <v>2</v>
      </c>
      <c r="P5" s="128"/>
      <c r="Q5" s="128"/>
      <c r="R5" s="128"/>
      <c r="S5" s="128"/>
      <c r="T5" s="128"/>
      <c r="U5" s="253" t="s">
        <v>2</v>
      </c>
      <c r="V5" s="336"/>
      <c r="W5" s="121"/>
      <c r="Y5" s="234" t="s">
        <v>61</v>
      </c>
      <c r="Z5" s="117" t="e">
        <f t="shared" ca="1" si="0"/>
        <v>#N/A</v>
      </c>
      <c r="AA5" s="117" t="e">
        <f t="shared" ca="1" si="1"/>
        <v>#N/A</v>
      </c>
      <c r="AB5" s="117" t="e">
        <f t="shared" ca="1" si="2"/>
        <v>#N/A</v>
      </c>
      <c r="AC5" s="117" t="e">
        <f t="shared" ca="1" si="3"/>
        <v>#N/A</v>
      </c>
    </row>
    <row r="6" spans="1:29" s="138" customFormat="1" ht="12.75">
      <c r="A6" s="292">
        <v>1</v>
      </c>
      <c r="B6" s="234" t="s">
        <v>350</v>
      </c>
      <c r="C6" s="281">
        <v>1</v>
      </c>
      <c r="D6" s="90">
        <v>0</v>
      </c>
      <c r="E6" s="132">
        <f>C6*D6</f>
        <v>0</v>
      </c>
      <c r="F6" s="134">
        <v>0</v>
      </c>
      <c r="G6" s="74">
        <v>0</v>
      </c>
      <c r="H6" s="74">
        <v>0</v>
      </c>
      <c r="I6" s="74">
        <v>0</v>
      </c>
      <c r="J6" s="74">
        <v>0</v>
      </c>
      <c r="K6" s="74">
        <v>0</v>
      </c>
      <c r="L6" s="74">
        <v>0</v>
      </c>
      <c r="M6" s="74">
        <v>0</v>
      </c>
      <c r="N6" s="74">
        <v>0</v>
      </c>
      <c r="O6" s="135">
        <f t="shared" ref="O6" si="4">SUM(F6:N6)</f>
        <v>0</v>
      </c>
      <c r="P6" s="321">
        <v>0</v>
      </c>
      <c r="Q6" s="321">
        <v>0</v>
      </c>
      <c r="R6" s="321">
        <v>0</v>
      </c>
      <c r="S6" s="321">
        <v>0</v>
      </c>
      <c r="T6" s="321">
        <v>0</v>
      </c>
      <c r="U6" s="113">
        <f>SUM(P6:T6)</f>
        <v>0</v>
      </c>
      <c r="V6" s="212">
        <f>E6+O6+U6</f>
        <v>0</v>
      </c>
      <c r="W6" s="117"/>
      <c r="Y6" s="234" t="s">
        <v>62</v>
      </c>
      <c r="Z6" s="117" t="e">
        <f t="shared" ca="1" si="0"/>
        <v>#N/A</v>
      </c>
      <c r="AA6" s="117" t="e">
        <f t="shared" ca="1" si="1"/>
        <v>#N/A</v>
      </c>
      <c r="AB6" s="117" t="e">
        <f t="shared" ca="1" si="2"/>
        <v>#N/A</v>
      </c>
      <c r="AC6" s="117" t="e">
        <f t="shared" ca="1" si="3"/>
        <v>#N/A</v>
      </c>
    </row>
    <row r="7" spans="1:29" s="138" customFormat="1" ht="12.75">
      <c r="A7" s="292">
        <v>2</v>
      </c>
      <c r="B7" s="234" t="s">
        <v>351</v>
      </c>
      <c r="C7" s="281">
        <v>1</v>
      </c>
      <c r="D7" s="90">
        <v>0</v>
      </c>
      <c r="E7" s="132">
        <f t="shared" ref="E7:E70" si="5">C7*D7</f>
        <v>0</v>
      </c>
      <c r="F7" s="134">
        <v>0</v>
      </c>
      <c r="G7" s="74">
        <v>0</v>
      </c>
      <c r="H7" s="74">
        <v>0</v>
      </c>
      <c r="I7" s="74">
        <v>0</v>
      </c>
      <c r="J7" s="74">
        <v>0</v>
      </c>
      <c r="K7" s="74">
        <v>0</v>
      </c>
      <c r="L7" s="74">
        <v>0</v>
      </c>
      <c r="M7" s="74">
        <v>0</v>
      </c>
      <c r="N7" s="74">
        <v>0</v>
      </c>
      <c r="O7" s="135">
        <f t="shared" ref="O7:O70" si="6">SUM(F7:N7)</f>
        <v>0</v>
      </c>
      <c r="P7" s="321">
        <v>0</v>
      </c>
      <c r="Q7" s="321">
        <v>0</v>
      </c>
      <c r="R7" s="321">
        <v>0</v>
      </c>
      <c r="S7" s="321">
        <v>0</v>
      </c>
      <c r="T7" s="321">
        <v>0</v>
      </c>
      <c r="U7" s="113">
        <f t="shared" ref="U7:U70" si="7">SUM(P7:T7)</f>
        <v>0</v>
      </c>
      <c r="V7" s="212">
        <f t="shared" ref="V7:V70" si="8">E7+O7+U7</f>
        <v>0</v>
      </c>
      <c r="Y7" s="235" t="s">
        <v>63</v>
      </c>
      <c r="Z7" s="117" t="e">
        <f t="shared" ca="1" si="0"/>
        <v>#N/A</v>
      </c>
      <c r="AA7" s="117" t="e">
        <f t="shared" ca="1" si="1"/>
        <v>#N/A</v>
      </c>
      <c r="AB7" s="117" t="e">
        <f t="shared" ca="1" si="2"/>
        <v>#N/A</v>
      </c>
      <c r="AC7" s="117" t="e">
        <f t="shared" ca="1" si="3"/>
        <v>#N/A</v>
      </c>
    </row>
    <row r="8" spans="1:29" s="138" customFormat="1" ht="12.75">
      <c r="A8" s="292">
        <v>3</v>
      </c>
      <c r="B8" s="234" t="s">
        <v>352</v>
      </c>
      <c r="C8" s="281">
        <v>1</v>
      </c>
      <c r="D8" s="90">
        <v>0</v>
      </c>
      <c r="E8" s="132">
        <f t="shared" si="5"/>
        <v>0</v>
      </c>
      <c r="F8" s="134">
        <v>0</v>
      </c>
      <c r="G8" s="74">
        <v>0</v>
      </c>
      <c r="H8" s="74">
        <v>0</v>
      </c>
      <c r="I8" s="74">
        <v>0</v>
      </c>
      <c r="J8" s="74">
        <v>0</v>
      </c>
      <c r="K8" s="74">
        <v>0</v>
      </c>
      <c r="L8" s="74">
        <v>0</v>
      </c>
      <c r="M8" s="74">
        <v>0</v>
      </c>
      <c r="N8" s="74">
        <v>0</v>
      </c>
      <c r="O8" s="135">
        <f t="shared" si="6"/>
        <v>0</v>
      </c>
      <c r="P8" s="321">
        <v>0</v>
      </c>
      <c r="Q8" s="321">
        <v>0</v>
      </c>
      <c r="R8" s="321">
        <v>0</v>
      </c>
      <c r="S8" s="321">
        <v>0</v>
      </c>
      <c r="T8" s="321">
        <v>0</v>
      </c>
      <c r="U8" s="113">
        <f t="shared" si="7"/>
        <v>0</v>
      </c>
      <c r="V8" s="212">
        <f t="shared" si="8"/>
        <v>0</v>
      </c>
    </row>
    <row r="9" spans="1:29" s="138" customFormat="1" ht="12.75">
      <c r="A9" s="292">
        <v>4</v>
      </c>
      <c r="B9" s="234" t="s">
        <v>353</v>
      </c>
      <c r="C9" s="281">
        <v>1</v>
      </c>
      <c r="D9" s="90">
        <v>0</v>
      </c>
      <c r="E9" s="132">
        <f t="shared" si="5"/>
        <v>0</v>
      </c>
      <c r="F9" s="134">
        <v>0</v>
      </c>
      <c r="G9" s="74">
        <v>0</v>
      </c>
      <c r="H9" s="74">
        <v>0</v>
      </c>
      <c r="I9" s="74">
        <v>0</v>
      </c>
      <c r="J9" s="74">
        <v>0</v>
      </c>
      <c r="K9" s="74">
        <v>0</v>
      </c>
      <c r="L9" s="74">
        <v>0</v>
      </c>
      <c r="M9" s="74">
        <v>0</v>
      </c>
      <c r="N9" s="74">
        <v>0</v>
      </c>
      <c r="O9" s="135">
        <f t="shared" si="6"/>
        <v>0</v>
      </c>
      <c r="P9" s="321">
        <v>0</v>
      </c>
      <c r="Q9" s="321">
        <v>0</v>
      </c>
      <c r="R9" s="321">
        <v>0</v>
      </c>
      <c r="S9" s="321">
        <v>0</v>
      </c>
      <c r="T9" s="321">
        <v>0</v>
      </c>
      <c r="U9" s="113">
        <f t="shared" si="7"/>
        <v>0</v>
      </c>
      <c r="V9" s="212">
        <f t="shared" si="8"/>
        <v>0</v>
      </c>
    </row>
    <row r="10" spans="1:29" s="138" customFormat="1" ht="12.75">
      <c r="A10" s="292">
        <v>5</v>
      </c>
      <c r="B10" s="234" t="s">
        <v>354</v>
      </c>
      <c r="C10" s="281">
        <v>1</v>
      </c>
      <c r="D10" s="90">
        <v>0</v>
      </c>
      <c r="E10" s="132">
        <f t="shared" si="5"/>
        <v>0</v>
      </c>
      <c r="F10" s="134">
        <v>0</v>
      </c>
      <c r="G10" s="74">
        <v>0</v>
      </c>
      <c r="H10" s="74">
        <v>0</v>
      </c>
      <c r="I10" s="74">
        <v>0</v>
      </c>
      <c r="J10" s="74">
        <v>0</v>
      </c>
      <c r="K10" s="74">
        <v>0</v>
      </c>
      <c r="L10" s="74">
        <v>0</v>
      </c>
      <c r="M10" s="74">
        <v>0</v>
      </c>
      <c r="N10" s="74">
        <v>0</v>
      </c>
      <c r="O10" s="135">
        <f t="shared" si="6"/>
        <v>0</v>
      </c>
      <c r="P10" s="321">
        <v>0</v>
      </c>
      <c r="Q10" s="321">
        <v>0</v>
      </c>
      <c r="R10" s="321">
        <v>0</v>
      </c>
      <c r="S10" s="321">
        <v>0</v>
      </c>
      <c r="T10" s="321">
        <v>0</v>
      </c>
      <c r="U10" s="113">
        <f t="shared" si="7"/>
        <v>0</v>
      </c>
      <c r="V10" s="212">
        <f t="shared" si="8"/>
        <v>0</v>
      </c>
    </row>
    <row r="11" spans="1:29" s="138" customFormat="1" ht="12.75">
      <c r="A11" s="292">
        <v>6</v>
      </c>
      <c r="B11" s="234" t="s">
        <v>362</v>
      </c>
      <c r="C11" s="281">
        <v>1</v>
      </c>
      <c r="D11" s="90">
        <v>0</v>
      </c>
      <c r="E11" s="132">
        <f t="shared" si="5"/>
        <v>0</v>
      </c>
      <c r="F11" s="134">
        <v>0</v>
      </c>
      <c r="G11" s="74">
        <v>0</v>
      </c>
      <c r="H11" s="74">
        <v>0</v>
      </c>
      <c r="I11" s="74">
        <v>0</v>
      </c>
      <c r="J11" s="74">
        <v>0</v>
      </c>
      <c r="K11" s="74">
        <v>0</v>
      </c>
      <c r="L11" s="74">
        <v>0</v>
      </c>
      <c r="M11" s="74">
        <v>0</v>
      </c>
      <c r="N11" s="74">
        <v>0</v>
      </c>
      <c r="O11" s="135">
        <f t="shared" si="6"/>
        <v>0</v>
      </c>
      <c r="P11" s="321">
        <v>0</v>
      </c>
      <c r="Q11" s="321">
        <v>0</v>
      </c>
      <c r="R11" s="321">
        <v>0</v>
      </c>
      <c r="S11" s="321">
        <v>0</v>
      </c>
      <c r="T11" s="321">
        <v>0</v>
      </c>
      <c r="U11" s="113">
        <f t="shared" si="7"/>
        <v>0</v>
      </c>
      <c r="V11" s="212">
        <f t="shared" si="8"/>
        <v>0</v>
      </c>
    </row>
    <row r="12" spans="1:29" s="138" customFormat="1" ht="12.75">
      <c r="A12" s="292">
        <v>7</v>
      </c>
      <c r="B12" s="234" t="s">
        <v>355</v>
      </c>
      <c r="C12" s="281">
        <v>6</v>
      </c>
      <c r="D12" s="90">
        <v>0</v>
      </c>
      <c r="E12" s="132">
        <f t="shared" si="5"/>
        <v>0</v>
      </c>
      <c r="F12" s="134">
        <v>0</v>
      </c>
      <c r="G12" s="74">
        <v>0</v>
      </c>
      <c r="H12" s="74">
        <v>0</v>
      </c>
      <c r="I12" s="74">
        <v>0</v>
      </c>
      <c r="J12" s="74">
        <v>0</v>
      </c>
      <c r="K12" s="74">
        <v>0</v>
      </c>
      <c r="L12" s="74">
        <v>0</v>
      </c>
      <c r="M12" s="74">
        <v>0</v>
      </c>
      <c r="N12" s="74">
        <v>0</v>
      </c>
      <c r="O12" s="135">
        <f t="shared" si="6"/>
        <v>0</v>
      </c>
      <c r="P12" s="321">
        <v>0</v>
      </c>
      <c r="Q12" s="321">
        <v>0</v>
      </c>
      <c r="R12" s="321">
        <v>0</v>
      </c>
      <c r="S12" s="321">
        <v>0</v>
      </c>
      <c r="T12" s="321">
        <v>0</v>
      </c>
      <c r="U12" s="113">
        <f t="shared" si="7"/>
        <v>0</v>
      </c>
      <c r="V12" s="212">
        <f t="shared" si="8"/>
        <v>0</v>
      </c>
    </row>
    <row r="13" spans="1:29" s="138" customFormat="1" ht="12.75">
      <c r="A13" s="292">
        <v>8</v>
      </c>
      <c r="B13" s="234" t="s">
        <v>356</v>
      </c>
      <c r="C13" s="281">
        <v>3</v>
      </c>
      <c r="D13" s="90">
        <v>0</v>
      </c>
      <c r="E13" s="132">
        <f t="shared" si="5"/>
        <v>0</v>
      </c>
      <c r="F13" s="134">
        <v>0</v>
      </c>
      <c r="G13" s="74">
        <v>0</v>
      </c>
      <c r="H13" s="74">
        <v>0</v>
      </c>
      <c r="I13" s="74">
        <v>0</v>
      </c>
      <c r="J13" s="74">
        <v>0</v>
      </c>
      <c r="K13" s="74">
        <v>0</v>
      </c>
      <c r="L13" s="74">
        <v>0</v>
      </c>
      <c r="M13" s="74">
        <v>0</v>
      </c>
      <c r="N13" s="74">
        <v>0</v>
      </c>
      <c r="O13" s="135">
        <f t="shared" si="6"/>
        <v>0</v>
      </c>
      <c r="P13" s="321">
        <v>0</v>
      </c>
      <c r="Q13" s="321">
        <v>0</v>
      </c>
      <c r="R13" s="321">
        <v>0</v>
      </c>
      <c r="S13" s="321">
        <v>0</v>
      </c>
      <c r="T13" s="321">
        <v>0</v>
      </c>
      <c r="U13" s="113">
        <f t="shared" si="7"/>
        <v>0</v>
      </c>
      <c r="V13" s="212">
        <f t="shared" si="8"/>
        <v>0</v>
      </c>
    </row>
    <row r="14" spans="1:29" s="138" customFormat="1" ht="12.75">
      <c r="A14" s="292">
        <v>9</v>
      </c>
      <c r="B14" s="234" t="s">
        <v>357</v>
      </c>
      <c r="C14" s="281">
        <v>2</v>
      </c>
      <c r="D14" s="90">
        <v>0</v>
      </c>
      <c r="E14" s="132">
        <f t="shared" si="5"/>
        <v>0</v>
      </c>
      <c r="F14" s="134">
        <v>0</v>
      </c>
      <c r="G14" s="74">
        <v>0</v>
      </c>
      <c r="H14" s="74">
        <v>0</v>
      </c>
      <c r="I14" s="74">
        <v>0</v>
      </c>
      <c r="J14" s="74">
        <v>0</v>
      </c>
      <c r="K14" s="74">
        <v>0</v>
      </c>
      <c r="L14" s="74">
        <v>0</v>
      </c>
      <c r="M14" s="74">
        <v>0</v>
      </c>
      <c r="N14" s="74">
        <v>0</v>
      </c>
      <c r="O14" s="135">
        <f t="shared" si="6"/>
        <v>0</v>
      </c>
      <c r="P14" s="321">
        <v>0</v>
      </c>
      <c r="Q14" s="321">
        <v>0</v>
      </c>
      <c r="R14" s="321">
        <v>0</v>
      </c>
      <c r="S14" s="321">
        <v>0</v>
      </c>
      <c r="T14" s="321">
        <v>0</v>
      </c>
      <c r="U14" s="113">
        <f t="shared" si="7"/>
        <v>0</v>
      </c>
      <c r="V14" s="212">
        <f t="shared" si="8"/>
        <v>0</v>
      </c>
    </row>
    <row r="15" spans="1:29" s="138" customFormat="1" ht="12.75">
      <c r="A15" s="292">
        <v>10</v>
      </c>
      <c r="B15" s="234" t="s">
        <v>358</v>
      </c>
      <c r="C15" s="281">
        <v>1</v>
      </c>
      <c r="D15" s="90">
        <v>0</v>
      </c>
      <c r="E15" s="132">
        <f t="shared" si="5"/>
        <v>0</v>
      </c>
      <c r="F15" s="134">
        <v>0</v>
      </c>
      <c r="G15" s="74">
        <v>0</v>
      </c>
      <c r="H15" s="74">
        <v>0</v>
      </c>
      <c r="I15" s="74">
        <v>0</v>
      </c>
      <c r="J15" s="74">
        <v>0</v>
      </c>
      <c r="K15" s="74">
        <v>0</v>
      </c>
      <c r="L15" s="74">
        <v>0</v>
      </c>
      <c r="M15" s="74">
        <v>0</v>
      </c>
      <c r="N15" s="74">
        <v>0</v>
      </c>
      <c r="O15" s="135">
        <f t="shared" si="6"/>
        <v>0</v>
      </c>
      <c r="P15" s="321">
        <v>0</v>
      </c>
      <c r="Q15" s="321">
        <v>0</v>
      </c>
      <c r="R15" s="321">
        <v>0</v>
      </c>
      <c r="S15" s="321">
        <v>0</v>
      </c>
      <c r="T15" s="321">
        <v>0</v>
      </c>
      <c r="U15" s="113">
        <f t="shared" si="7"/>
        <v>0</v>
      </c>
      <c r="V15" s="212">
        <f t="shared" si="8"/>
        <v>0</v>
      </c>
    </row>
    <row r="16" spans="1:29" s="138" customFormat="1" ht="12.75">
      <c r="A16" s="292">
        <v>11</v>
      </c>
      <c r="B16" s="234" t="s">
        <v>359</v>
      </c>
      <c r="C16" s="281">
        <v>2</v>
      </c>
      <c r="D16" s="90">
        <v>0</v>
      </c>
      <c r="E16" s="132">
        <f t="shared" si="5"/>
        <v>0</v>
      </c>
      <c r="F16" s="134">
        <v>0</v>
      </c>
      <c r="G16" s="74">
        <v>0</v>
      </c>
      <c r="H16" s="74">
        <v>0</v>
      </c>
      <c r="I16" s="74">
        <v>0</v>
      </c>
      <c r="J16" s="74">
        <v>0</v>
      </c>
      <c r="K16" s="74">
        <v>0</v>
      </c>
      <c r="L16" s="74">
        <v>0</v>
      </c>
      <c r="M16" s="74">
        <v>0</v>
      </c>
      <c r="N16" s="74">
        <v>0</v>
      </c>
      <c r="O16" s="135">
        <f t="shared" si="6"/>
        <v>0</v>
      </c>
      <c r="P16" s="321">
        <v>0</v>
      </c>
      <c r="Q16" s="321">
        <v>0</v>
      </c>
      <c r="R16" s="321">
        <v>0</v>
      </c>
      <c r="S16" s="321">
        <v>0</v>
      </c>
      <c r="T16" s="321">
        <v>0</v>
      </c>
      <c r="U16" s="113">
        <f t="shared" si="7"/>
        <v>0</v>
      </c>
      <c r="V16" s="212">
        <f t="shared" si="8"/>
        <v>0</v>
      </c>
    </row>
    <row r="17" spans="1:22" s="138" customFormat="1" ht="12.75">
      <c r="A17" s="292">
        <v>12</v>
      </c>
      <c r="B17" s="234" t="s">
        <v>360</v>
      </c>
      <c r="C17" s="281">
        <v>1</v>
      </c>
      <c r="D17" s="90">
        <v>0</v>
      </c>
      <c r="E17" s="132">
        <f t="shared" si="5"/>
        <v>0</v>
      </c>
      <c r="F17" s="134">
        <v>0</v>
      </c>
      <c r="G17" s="74">
        <v>0</v>
      </c>
      <c r="H17" s="74">
        <v>0</v>
      </c>
      <c r="I17" s="74">
        <v>0</v>
      </c>
      <c r="J17" s="74">
        <v>0</v>
      </c>
      <c r="K17" s="74">
        <v>0</v>
      </c>
      <c r="L17" s="74">
        <v>0</v>
      </c>
      <c r="M17" s="74">
        <v>0</v>
      </c>
      <c r="N17" s="74">
        <v>0</v>
      </c>
      <c r="O17" s="135">
        <f t="shared" si="6"/>
        <v>0</v>
      </c>
      <c r="P17" s="321">
        <v>0</v>
      </c>
      <c r="Q17" s="321">
        <v>0</v>
      </c>
      <c r="R17" s="321">
        <v>0</v>
      </c>
      <c r="S17" s="321">
        <v>0</v>
      </c>
      <c r="T17" s="321">
        <v>0</v>
      </c>
      <c r="U17" s="113">
        <f t="shared" si="7"/>
        <v>0</v>
      </c>
      <c r="V17" s="212">
        <f t="shared" si="8"/>
        <v>0</v>
      </c>
    </row>
    <row r="18" spans="1:22" s="138" customFormat="1" ht="12.75">
      <c r="A18" s="292">
        <v>13</v>
      </c>
      <c r="B18" s="234" t="s">
        <v>361</v>
      </c>
      <c r="C18" s="281">
        <v>1</v>
      </c>
      <c r="D18" s="90">
        <v>0</v>
      </c>
      <c r="E18" s="132">
        <f t="shared" si="5"/>
        <v>0</v>
      </c>
      <c r="F18" s="134">
        <v>0</v>
      </c>
      <c r="G18" s="74">
        <v>0</v>
      </c>
      <c r="H18" s="74">
        <v>0</v>
      </c>
      <c r="I18" s="74">
        <v>0</v>
      </c>
      <c r="J18" s="74">
        <v>0</v>
      </c>
      <c r="K18" s="74">
        <v>0</v>
      </c>
      <c r="L18" s="74">
        <v>0</v>
      </c>
      <c r="M18" s="74">
        <v>0</v>
      </c>
      <c r="N18" s="74">
        <v>0</v>
      </c>
      <c r="O18" s="135">
        <f t="shared" si="6"/>
        <v>0</v>
      </c>
      <c r="P18" s="321">
        <v>0</v>
      </c>
      <c r="Q18" s="321">
        <v>0</v>
      </c>
      <c r="R18" s="321">
        <v>0</v>
      </c>
      <c r="S18" s="321">
        <v>0</v>
      </c>
      <c r="T18" s="321">
        <v>0</v>
      </c>
      <c r="U18" s="113">
        <f t="shared" si="7"/>
        <v>0</v>
      </c>
      <c r="V18" s="212">
        <f t="shared" si="8"/>
        <v>0</v>
      </c>
    </row>
    <row r="19" spans="1:22" s="138" customFormat="1" ht="12.75">
      <c r="A19" s="292">
        <v>14</v>
      </c>
      <c r="D19" s="90">
        <v>0</v>
      </c>
      <c r="E19" s="132">
        <f t="shared" si="5"/>
        <v>0</v>
      </c>
      <c r="F19" s="134">
        <v>0</v>
      </c>
      <c r="G19" s="74">
        <v>0</v>
      </c>
      <c r="H19" s="74">
        <v>0</v>
      </c>
      <c r="I19" s="74">
        <v>0</v>
      </c>
      <c r="J19" s="74">
        <v>0</v>
      </c>
      <c r="K19" s="74">
        <v>0</v>
      </c>
      <c r="L19" s="74">
        <v>0</v>
      </c>
      <c r="M19" s="74">
        <v>0</v>
      </c>
      <c r="N19" s="74">
        <v>0</v>
      </c>
      <c r="O19" s="135">
        <f t="shared" si="6"/>
        <v>0</v>
      </c>
      <c r="P19" s="74">
        <v>0</v>
      </c>
      <c r="Q19" s="74">
        <v>0</v>
      </c>
      <c r="R19" s="74">
        <v>0</v>
      </c>
      <c r="S19" s="74">
        <v>0</v>
      </c>
      <c r="T19" s="74">
        <v>0</v>
      </c>
      <c r="U19" s="113">
        <f t="shared" si="7"/>
        <v>0</v>
      </c>
      <c r="V19" s="212">
        <f t="shared" si="8"/>
        <v>0</v>
      </c>
    </row>
    <row r="20" spans="1:22" s="138" customFormat="1" ht="12.75">
      <c r="A20" s="292">
        <v>15</v>
      </c>
      <c r="B20" s="43"/>
      <c r="C20" s="73"/>
      <c r="D20" s="90">
        <v>0</v>
      </c>
      <c r="E20" s="132">
        <f t="shared" si="5"/>
        <v>0</v>
      </c>
      <c r="F20" s="134">
        <v>0</v>
      </c>
      <c r="G20" s="74">
        <v>0</v>
      </c>
      <c r="H20" s="74">
        <v>0</v>
      </c>
      <c r="I20" s="74">
        <v>0</v>
      </c>
      <c r="J20" s="74">
        <v>0</v>
      </c>
      <c r="K20" s="74">
        <v>0</v>
      </c>
      <c r="L20" s="74">
        <v>0</v>
      </c>
      <c r="M20" s="74">
        <v>0</v>
      </c>
      <c r="N20" s="74">
        <v>0</v>
      </c>
      <c r="O20" s="135">
        <f t="shared" si="6"/>
        <v>0</v>
      </c>
      <c r="P20" s="74">
        <v>0</v>
      </c>
      <c r="Q20" s="74">
        <v>0</v>
      </c>
      <c r="R20" s="74">
        <v>0</v>
      </c>
      <c r="S20" s="74">
        <v>0</v>
      </c>
      <c r="T20" s="74">
        <v>0</v>
      </c>
      <c r="U20" s="113">
        <f t="shared" si="7"/>
        <v>0</v>
      </c>
      <c r="V20" s="212">
        <f t="shared" si="8"/>
        <v>0</v>
      </c>
    </row>
    <row r="21" spans="1:22" s="138" customFormat="1" ht="12.75">
      <c r="A21" s="292">
        <v>16</v>
      </c>
      <c r="B21" s="43"/>
      <c r="C21" s="73"/>
      <c r="D21" s="90">
        <v>0</v>
      </c>
      <c r="E21" s="132">
        <f t="shared" si="5"/>
        <v>0</v>
      </c>
      <c r="F21" s="134">
        <v>0</v>
      </c>
      <c r="G21" s="74">
        <v>0</v>
      </c>
      <c r="H21" s="74">
        <v>0</v>
      </c>
      <c r="I21" s="74">
        <v>0</v>
      </c>
      <c r="J21" s="74">
        <v>0</v>
      </c>
      <c r="K21" s="74">
        <v>0</v>
      </c>
      <c r="L21" s="74">
        <v>0</v>
      </c>
      <c r="M21" s="74">
        <v>0</v>
      </c>
      <c r="N21" s="74">
        <v>0</v>
      </c>
      <c r="O21" s="135">
        <f t="shared" si="6"/>
        <v>0</v>
      </c>
      <c r="P21" s="74">
        <v>0</v>
      </c>
      <c r="Q21" s="74">
        <v>0</v>
      </c>
      <c r="R21" s="74">
        <v>0</v>
      </c>
      <c r="S21" s="74">
        <v>0</v>
      </c>
      <c r="T21" s="74">
        <v>0</v>
      </c>
      <c r="U21" s="113">
        <f t="shared" si="7"/>
        <v>0</v>
      </c>
      <c r="V21" s="212">
        <f t="shared" si="8"/>
        <v>0</v>
      </c>
    </row>
    <row r="22" spans="1:22" s="138" customFormat="1" ht="12.75">
      <c r="A22" s="292">
        <v>17</v>
      </c>
      <c r="B22" s="43"/>
      <c r="C22" s="73"/>
      <c r="D22" s="90">
        <v>0</v>
      </c>
      <c r="E22" s="132">
        <f t="shared" si="5"/>
        <v>0</v>
      </c>
      <c r="F22" s="134">
        <v>0</v>
      </c>
      <c r="G22" s="74">
        <v>0</v>
      </c>
      <c r="H22" s="74">
        <v>0</v>
      </c>
      <c r="I22" s="74">
        <v>0</v>
      </c>
      <c r="J22" s="74">
        <v>0</v>
      </c>
      <c r="K22" s="74">
        <v>0</v>
      </c>
      <c r="L22" s="74">
        <v>0</v>
      </c>
      <c r="M22" s="74">
        <v>0</v>
      </c>
      <c r="N22" s="74">
        <v>0</v>
      </c>
      <c r="O22" s="135">
        <f t="shared" si="6"/>
        <v>0</v>
      </c>
      <c r="P22" s="74">
        <v>0</v>
      </c>
      <c r="Q22" s="74">
        <v>0</v>
      </c>
      <c r="R22" s="74">
        <v>0</v>
      </c>
      <c r="S22" s="74">
        <v>0</v>
      </c>
      <c r="T22" s="74">
        <v>0</v>
      </c>
      <c r="U22" s="113">
        <f t="shared" si="7"/>
        <v>0</v>
      </c>
      <c r="V22" s="212">
        <f t="shared" si="8"/>
        <v>0</v>
      </c>
    </row>
    <row r="23" spans="1:22" s="138" customFormat="1" ht="12.75">
      <c r="A23" s="292">
        <v>18</v>
      </c>
      <c r="B23" s="43"/>
      <c r="C23" s="73"/>
      <c r="D23" s="90">
        <v>0</v>
      </c>
      <c r="E23" s="132">
        <f t="shared" si="5"/>
        <v>0</v>
      </c>
      <c r="F23" s="134">
        <v>0</v>
      </c>
      <c r="G23" s="74">
        <v>0</v>
      </c>
      <c r="H23" s="74">
        <v>0</v>
      </c>
      <c r="I23" s="74">
        <v>0</v>
      </c>
      <c r="J23" s="74">
        <v>0</v>
      </c>
      <c r="K23" s="74">
        <v>0</v>
      </c>
      <c r="L23" s="74">
        <v>0</v>
      </c>
      <c r="M23" s="74">
        <v>0</v>
      </c>
      <c r="N23" s="74">
        <v>0</v>
      </c>
      <c r="O23" s="135">
        <f t="shared" si="6"/>
        <v>0</v>
      </c>
      <c r="P23" s="74">
        <v>0</v>
      </c>
      <c r="Q23" s="74">
        <v>0</v>
      </c>
      <c r="R23" s="74">
        <v>0</v>
      </c>
      <c r="S23" s="74">
        <v>0</v>
      </c>
      <c r="T23" s="74">
        <v>0</v>
      </c>
      <c r="U23" s="113">
        <f t="shared" si="7"/>
        <v>0</v>
      </c>
      <c r="V23" s="212">
        <f t="shared" si="8"/>
        <v>0</v>
      </c>
    </row>
    <row r="24" spans="1:22" s="138" customFormat="1" ht="12.75">
      <c r="A24" s="292">
        <v>19</v>
      </c>
      <c r="B24" s="43"/>
      <c r="C24" s="73"/>
      <c r="D24" s="90">
        <v>0</v>
      </c>
      <c r="E24" s="132">
        <f t="shared" si="5"/>
        <v>0</v>
      </c>
      <c r="F24" s="134">
        <v>0</v>
      </c>
      <c r="G24" s="74">
        <v>0</v>
      </c>
      <c r="H24" s="74">
        <v>0</v>
      </c>
      <c r="I24" s="74">
        <v>0</v>
      </c>
      <c r="J24" s="74">
        <v>0</v>
      </c>
      <c r="K24" s="74">
        <v>0</v>
      </c>
      <c r="L24" s="74">
        <v>0</v>
      </c>
      <c r="M24" s="74">
        <v>0</v>
      </c>
      <c r="N24" s="74">
        <v>0</v>
      </c>
      <c r="O24" s="135">
        <f t="shared" si="6"/>
        <v>0</v>
      </c>
      <c r="P24" s="74">
        <v>0</v>
      </c>
      <c r="Q24" s="74">
        <v>0</v>
      </c>
      <c r="R24" s="74">
        <v>0</v>
      </c>
      <c r="S24" s="74">
        <v>0</v>
      </c>
      <c r="T24" s="74">
        <v>0</v>
      </c>
      <c r="U24" s="113">
        <f t="shared" si="7"/>
        <v>0</v>
      </c>
      <c r="V24" s="212">
        <f t="shared" si="8"/>
        <v>0</v>
      </c>
    </row>
    <row r="25" spans="1:22" s="138" customFormat="1" ht="12.75">
      <c r="A25" s="292">
        <v>20</v>
      </c>
      <c r="B25" s="43"/>
      <c r="C25" s="73"/>
      <c r="D25" s="90">
        <v>0</v>
      </c>
      <c r="E25" s="132">
        <f t="shared" si="5"/>
        <v>0</v>
      </c>
      <c r="F25" s="134">
        <v>0</v>
      </c>
      <c r="G25" s="74">
        <v>0</v>
      </c>
      <c r="H25" s="74">
        <v>0</v>
      </c>
      <c r="I25" s="74">
        <v>0</v>
      </c>
      <c r="J25" s="74">
        <v>0</v>
      </c>
      <c r="K25" s="74">
        <v>0</v>
      </c>
      <c r="L25" s="74">
        <v>0</v>
      </c>
      <c r="M25" s="74">
        <v>0</v>
      </c>
      <c r="N25" s="74">
        <v>0</v>
      </c>
      <c r="O25" s="135">
        <f t="shared" si="6"/>
        <v>0</v>
      </c>
      <c r="P25" s="74">
        <v>0</v>
      </c>
      <c r="Q25" s="74">
        <v>0</v>
      </c>
      <c r="R25" s="74">
        <v>0</v>
      </c>
      <c r="S25" s="74">
        <v>0</v>
      </c>
      <c r="T25" s="74">
        <v>0</v>
      </c>
      <c r="U25" s="113">
        <f t="shared" si="7"/>
        <v>0</v>
      </c>
      <c r="V25" s="212">
        <f t="shared" si="8"/>
        <v>0</v>
      </c>
    </row>
    <row r="26" spans="1:22" s="138" customFormat="1" ht="12.75">
      <c r="A26" s="292">
        <v>21</v>
      </c>
      <c r="B26" s="43"/>
      <c r="C26" s="73"/>
      <c r="D26" s="90">
        <v>0</v>
      </c>
      <c r="E26" s="132">
        <f t="shared" si="5"/>
        <v>0</v>
      </c>
      <c r="F26" s="134">
        <v>0</v>
      </c>
      <c r="G26" s="74">
        <v>0</v>
      </c>
      <c r="H26" s="74">
        <v>0</v>
      </c>
      <c r="I26" s="74">
        <v>0</v>
      </c>
      <c r="J26" s="74">
        <v>0</v>
      </c>
      <c r="K26" s="74">
        <v>0</v>
      </c>
      <c r="L26" s="74">
        <v>0</v>
      </c>
      <c r="M26" s="74">
        <v>0</v>
      </c>
      <c r="N26" s="74">
        <v>0</v>
      </c>
      <c r="O26" s="135">
        <f t="shared" si="6"/>
        <v>0</v>
      </c>
      <c r="P26" s="74">
        <v>0</v>
      </c>
      <c r="Q26" s="74">
        <v>0</v>
      </c>
      <c r="R26" s="74">
        <v>0</v>
      </c>
      <c r="S26" s="74">
        <v>0</v>
      </c>
      <c r="T26" s="74">
        <v>0</v>
      </c>
      <c r="U26" s="113">
        <f t="shared" si="7"/>
        <v>0</v>
      </c>
      <c r="V26" s="212">
        <f t="shared" si="8"/>
        <v>0</v>
      </c>
    </row>
    <row r="27" spans="1:22" s="138" customFormat="1" ht="12.75">
      <c r="A27" s="292">
        <v>22</v>
      </c>
      <c r="B27" s="43"/>
      <c r="C27" s="73"/>
      <c r="D27" s="90">
        <v>0</v>
      </c>
      <c r="E27" s="132">
        <f t="shared" si="5"/>
        <v>0</v>
      </c>
      <c r="F27" s="134">
        <v>0</v>
      </c>
      <c r="G27" s="74">
        <v>0</v>
      </c>
      <c r="H27" s="74">
        <v>0</v>
      </c>
      <c r="I27" s="74">
        <v>0</v>
      </c>
      <c r="J27" s="74">
        <v>0</v>
      </c>
      <c r="K27" s="74">
        <v>0</v>
      </c>
      <c r="L27" s="74">
        <v>0</v>
      </c>
      <c r="M27" s="74">
        <v>0</v>
      </c>
      <c r="N27" s="74">
        <v>0</v>
      </c>
      <c r="O27" s="135">
        <f t="shared" si="6"/>
        <v>0</v>
      </c>
      <c r="P27" s="74">
        <v>0</v>
      </c>
      <c r="Q27" s="74">
        <v>0</v>
      </c>
      <c r="R27" s="74">
        <v>0</v>
      </c>
      <c r="S27" s="74">
        <v>0</v>
      </c>
      <c r="T27" s="74">
        <v>0</v>
      </c>
      <c r="U27" s="113">
        <f t="shared" si="7"/>
        <v>0</v>
      </c>
      <c r="V27" s="212">
        <f t="shared" si="8"/>
        <v>0</v>
      </c>
    </row>
    <row r="28" spans="1:22" s="138" customFormat="1" ht="12.75">
      <c r="A28" s="292">
        <v>23</v>
      </c>
      <c r="B28" s="43"/>
      <c r="C28" s="73"/>
      <c r="D28" s="90">
        <v>0</v>
      </c>
      <c r="E28" s="132">
        <f t="shared" si="5"/>
        <v>0</v>
      </c>
      <c r="F28" s="13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135">
        <f t="shared" si="6"/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113">
        <f t="shared" si="7"/>
        <v>0</v>
      </c>
      <c r="V28" s="212">
        <f t="shared" si="8"/>
        <v>0</v>
      </c>
    </row>
    <row r="29" spans="1:22" s="138" customFormat="1" ht="12.75">
      <c r="A29" s="292">
        <v>24</v>
      </c>
      <c r="B29" s="43"/>
      <c r="C29" s="73"/>
      <c r="D29" s="90">
        <v>0</v>
      </c>
      <c r="E29" s="132">
        <f t="shared" si="5"/>
        <v>0</v>
      </c>
      <c r="F29" s="134">
        <v>0</v>
      </c>
      <c r="G29" s="74">
        <v>0</v>
      </c>
      <c r="H29" s="74">
        <v>0</v>
      </c>
      <c r="I29" s="74">
        <v>0</v>
      </c>
      <c r="J29" s="74">
        <v>0</v>
      </c>
      <c r="K29" s="74">
        <v>0</v>
      </c>
      <c r="L29" s="74">
        <v>0</v>
      </c>
      <c r="M29" s="74">
        <v>0</v>
      </c>
      <c r="N29" s="74">
        <v>0</v>
      </c>
      <c r="O29" s="135">
        <f t="shared" si="6"/>
        <v>0</v>
      </c>
      <c r="P29" s="74">
        <v>0</v>
      </c>
      <c r="Q29" s="74">
        <v>0</v>
      </c>
      <c r="R29" s="74">
        <v>0</v>
      </c>
      <c r="S29" s="74">
        <v>0</v>
      </c>
      <c r="T29" s="74">
        <v>0</v>
      </c>
      <c r="U29" s="113">
        <f t="shared" si="7"/>
        <v>0</v>
      </c>
      <c r="V29" s="212">
        <f t="shared" si="8"/>
        <v>0</v>
      </c>
    </row>
    <row r="30" spans="1:22" s="138" customFormat="1" ht="12.75">
      <c r="A30" s="292">
        <v>25</v>
      </c>
      <c r="B30" s="43"/>
      <c r="C30" s="73"/>
      <c r="D30" s="90">
        <v>0</v>
      </c>
      <c r="E30" s="132">
        <f t="shared" si="5"/>
        <v>0</v>
      </c>
      <c r="F30" s="134">
        <v>0</v>
      </c>
      <c r="G30" s="74">
        <v>0</v>
      </c>
      <c r="H30" s="74">
        <v>0</v>
      </c>
      <c r="I30" s="74">
        <v>0</v>
      </c>
      <c r="J30" s="74">
        <v>0</v>
      </c>
      <c r="K30" s="74">
        <v>0</v>
      </c>
      <c r="L30" s="74">
        <v>0</v>
      </c>
      <c r="M30" s="74">
        <v>0</v>
      </c>
      <c r="N30" s="74">
        <v>0</v>
      </c>
      <c r="O30" s="135">
        <f t="shared" si="6"/>
        <v>0</v>
      </c>
      <c r="P30" s="74">
        <v>0</v>
      </c>
      <c r="Q30" s="74">
        <v>0</v>
      </c>
      <c r="R30" s="74">
        <v>0</v>
      </c>
      <c r="S30" s="74">
        <v>0</v>
      </c>
      <c r="T30" s="74">
        <v>0</v>
      </c>
      <c r="U30" s="113">
        <f t="shared" si="7"/>
        <v>0</v>
      </c>
      <c r="V30" s="212">
        <f t="shared" si="8"/>
        <v>0</v>
      </c>
    </row>
    <row r="31" spans="1:22" s="138" customFormat="1" ht="12.75">
      <c r="A31" s="292">
        <v>26</v>
      </c>
      <c r="B31" s="43"/>
      <c r="C31" s="73"/>
      <c r="D31" s="90">
        <v>0</v>
      </c>
      <c r="E31" s="132">
        <f t="shared" si="5"/>
        <v>0</v>
      </c>
      <c r="F31" s="134">
        <v>0</v>
      </c>
      <c r="G31" s="74">
        <v>0</v>
      </c>
      <c r="H31" s="74">
        <v>0</v>
      </c>
      <c r="I31" s="74">
        <v>0</v>
      </c>
      <c r="J31" s="74">
        <v>0</v>
      </c>
      <c r="K31" s="74">
        <v>0</v>
      </c>
      <c r="L31" s="74">
        <v>0</v>
      </c>
      <c r="M31" s="74">
        <v>0</v>
      </c>
      <c r="N31" s="74">
        <v>0</v>
      </c>
      <c r="O31" s="135">
        <f t="shared" si="6"/>
        <v>0</v>
      </c>
      <c r="P31" s="74">
        <v>0</v>
      </c>
      <c r="Q31" s="74">
        <v>0</v>
      </c>
      <c r="R31" s="74">
        <v>0</v>
      </c>
      <c r="S31" s="74">
        <v>0</v>
      </c>
      <c r="T31" s="74">
        <v>0</v>
      </c>
      <c r="U31" s="113">
        <f t="shared" si="7"/>
        <v>0</v>
      </c>
      <c r="V31" s="212">
        <f t="shared" si="8"/>
        <v>0</v>
      </c>
    </row>
    <row r="32" spans="1:22" s="138" customFormat="1" ht="12.75">
      <c r="A32" s="292">
        <v>27</v>
      </c>
      <c r="B32" s="43"/>
      <c r="C32" s="73"/>
      <c r="D32" s="90">
        <v>0</v>
      </c>
      <c r="E32" s="132">
        <f t="shared" si="5"/>
        <v>0</v>
      </c>
      <c r="F32" s="134">
        <v>0</v>
      </c>
      <c r="G32" s="74">
        <v>0</v>
      </c>
      <c r="H32" s="74">
        <v>0</v>
      </c>
      <c r="I32" s="74">
        <v>0</v>
      </c>
      <c r="J32" s="74">
        <v>0</v>
      </c>
      <c r="K32" s="74">
        <v>0</v>
      </c>
      <c r="L32" s="74">
        <v>0</v>
      </c>
      <c r="M32" s="74">
        <v>0</v>
      </c>
      <c r="N32" s="74">
        <v>0</v>
      </c>
      <c r="O32" s="135">
        <f t="shared" si="6"/>
        <v>0</v>
      </c>
      <c r="P32" s="74">
        <v>0</v>
      </c>
      <c r="Q32" s="74">
        <v>0</v>
      </c>
      <c r="R32" s="74">
        <v>0</v>
      </c>
      <c r="S32" s="74">
        <v>0</v>
      </c>
      <c r="T32" s="74">
        <v>0</v>
      </c>
      <c r="U32" s="113">
        <f t="shared" si="7"/>
        <v>0</v>
      </c>
      <c r="V32" s="212">
        <f t="shared" si="8"/>
        <v>0</v>
      </c>
    </row>
    <row r="33" spans="1:22" s="138" customFormat="1" ht="12.75">
      <c r="A33" s="292">
        <v>28</v>
      </c>
      <c r="B33" s="43"/>
      <c r="C33" s="73"/>
      <c r="D33" s="90">
        <v>0</v>
      </c>
      <c r="E33" s="132">
        <f t="shared" si="5"/>
        <v>0</v>
      </c>
      <c r="F33" s="134">
        <v>0</v>
      </c>
      <c r="G33" s="74">
        <v>0</v>
      </c>
      <c r="H33" s="74">
        <v>0</v>
      </c>
      <c r="I33" s="74">
        <v>0</v>
      </c>
      <c r="J33" s="74">
        <v>0</v>
      </c>
      <c r="K33" s="74">
        <v>0</v>
      </c>
      <c r="L33" s="74">
        <v>0</v>
      </c>
      <c r="M33" s="74">
        <v>0</v>
      </c>
      <c r="N33" s="74">
        <v>0</v>
      </c>
      <c r="O33" s="135">
        <f t="shared" si="6"/>
        <v>0</v>
      </c>
      <c r="P33" s="74">
        <v>0</v>
      </c>
      <c r="Q33" s="74">
        <v>0</v>
      </c>
      <c r="R33" s="74">
        <v>0</v>
      </c>
      <c r="S33" s="74">
        <v>0</v>
      </c>
      <c r="T33" s="74">
        <v>0</v>
      </c>
      <c r="U33" s="113">
        <f t="shared" si="7"/>
        <v>0</v>
      </c>
      <c r="V33" s="212">
        <f t="shared" si="8"/>
        <v>0</v>
      </c>
    </row>
    <row r="34" spans="1:22" s="138" customFormat="1" ht="12.75">
      <c r="A34" s="292">
        <v>29</v>
      </c>
      <c r="B34" s="43"/>
      <c r="C34" s="73"/>
      <c r="D34" s="90">
        <v>0</v>
      </c>
      <c r="E34" s="132">
        <f t="shared" si="5"/>
        <v>0</v>
      </c>
      <c r="F34" s="134">
        <v>0</v>
      </c>
      <c r="G34" s="74">
        <v>0</v>
      </c>
      <c r="H34" s="74">
        <v>0</v>
      </c>
      <c r="I34" s="74">
        <v>0</v>
      </c>
      <c r="J34" s="74">
        <v>0</v>
      </c>
      <c r="K34" s="74">
        <v>0</v>
      </c>
      <c r="L34" s="74">
        <v>0</v>
      </c>
      <c r="M34" s="74">
        <v>0</v>
      </c>
      <c r="N34" s="74">
        <v>0</v>
      </c>
      <c r="O34" s="135">
        <f t="shared" si="6"/>
        <v>0</v>
      </c>
      <c r="P34" s="74">
        <v>0</v>
      </c>
      <c r="Q34" s="74">
        <v>0</v>
      </c>
      <c r="R34" s="74">
        <v>0</v>
      </c>
      <c r="S34" s="74">
        <v>0</v>
      </c>
      <c r="T34" s="74">
        <v>0</v>
      </c>
      <c r="U34" s="113">
        <f t="shared" si="7"/>
        <v>0</v>
      </c>
      <c r="V34" s="212">
        <f t="shared" si="8"/>
        <v>0</v>
      </c>
    </row>
    <row r="35" spans="1:22" s="138" customFormat="1" ht="12.75">
      <c r="A35" s="292">
        <v>30</v>
      </c>
      <c r="B35" s="43"/>
      <c r="C35" s="73"/>
      <c r="D35" s="90">
        <v>0</v>
      </c>
      <c r="E35" s="132">
        <f t="shared" si="5"/>
        <v>0</v>
      </c>
      <c r="F35" s="134">
        <v>0</v>
      </c>
      <c r="G35" s="74">
        <v>0</v>
      </c>
      <c r="H35" s="74">
        <v>0</v>
      </c>
      <c r="I35" s="74">
        <v>0</v>
      </c>
      <c r="J35" s="74">
        <v>0</v>
      </c>
      <c r="K35" s="74">
        <v>0</v>
      </c>
      <c r="L35" s="74">
        <v>0</v>
      </c>
      <c r="M35" s="74">
        <v>0</v>
      </c>
      <c r="N35" s="74">
        <v>0</v>
      </c>
      <c r="O35" s="135">
        <f t="shared" si="6"/>
        <v>0</v>
      </c>
      <c r="P35" s="74">
        <v>0</v>
      </c>
      <c r="Q35" s="74">
        <v>0</v>
      </c>
      <c r="R35" s="74">
        <v>0</v>
      </c>
      <c r="S35" s="74">
        <v>0</v>
      </c>
      <c r="T35" s="74">
        <v>0</v>
      </c>
      <c r="U35" s="113">
        <f t="shared" si="7"/>
        <v>0</v>
      </c>
      <c r="V35" s="212">
        <f t="shared" si="8"/>
        <v>0</v>
      </c>
    </row>
    <row r="36" spans="1:22" s="138" customFormat="1" ht="12.75">
      <c r="A36" s="292">
        <v>31</v>
      </c>
      <c r="B36" s="43"/>
      <c r="C36" s="73"/>
      <c r="D36" s="90">
        <v>0</v>
      </c>
      <c r="E36" s="132">
        <f t="shared" si="5"/>
        <v>0</v>
      </c>
      <c r="F36" s="134">
        <v>0</v>
      </c>
      <c r="G36" s="74">
        <v>0</v>
      </c>
      <c r="H36" s="74">
        <v>0</v>
      </c>
      <c r="I36" s="74">
        <v>0</v>
      </c>
      <c r="J36" s="74">
        <v>0</v>
      </c>
      <c r="K36" s="74">
        <v>0</v>
      </c>
      <c r="L36" s="74">
        <v>0</v>
      </c>
      <c r="M36" s="74">
        <v>0</v>
      </c>
      <c r="N36" s="74">
        <v>0</v>
      </c>
      <c r="O36" s="135">
        <f t="shared" si="6"/>
        <v>0</v>
      </c>
      <c r="P36" s="74">
        <v>0</v>
      </c>
      <c r="Q36" s="74">
        <v>0</v>
      </c>
      <c r="R36" s="74">
        <v>0</v>
      </c>
      <c r="S36" s="74">
        <v>0</v>
      </c>
      <c r="T36" s="74">
        <v>0</v>
      </c>
      <c r="U36" s="113">
        <f t="shared" si="7"/>
        <v>0</v>
      </c>
      <c r="V36" s="212">
        <f t="shared" si="8"/>
        <v>0</v>
      </c>
    </row>
    <row r="37" spans="1:22" s="138" customFormat="1" ht="12.75">
      <c r="A37" s="292">
        <v>32</v>
      </c>
      <c r="B37" s="43"/>
      <c r="C37" s="73"/>
      <c r="D37" s="90">
        <v>0</v>
      </c>
      <c r="E37" s="132">
        <f t="shared" si="5"/>
        <v>0</v>
      </c>
      <c r="F37" s="134">
        <v>0</v>
      </c>
      <c r="G37" s="74">
        <v>0</v>
      </c>
      <c r="H37" s="74">
        <v>0</v>
      </c>
      <c r="I37" s="74">
        <v>0</v>
      </c>
      <c r="J37" s="74">
        <v>0</v>
      </c>
      <c r="K37" s="74">
        <v>0</v>
      </c>
      <c r="L37" s="74">
        <v>0</v>
      </c>
      <c r="M37" s="74">
        <v>0</v>
      </c>
      <c r="N37" s="74">
        <v>0</v>
      </c>
      <c r="O37" s="135">
        <f t="shared" si="6"/>
        <v>0</v>
      </c>
      <c r="P37" s="74">
        <v>0</v>
      </c>
      <c r="Q37" s="74">
        <v>0</v>
      </c>
      <c r="R37" s="74">
        <v>0</v>
      </c>
      <c r="S37" s="74">
        <v>0</v>
      </c>
      <c r="T37" s="74">
        <v>0</v>
      </c>
      <c r="U37" s="113">
        <f t="shared" si="7"/>
        <v>0</v>
      </c>
      <c r="V37" s="212">
        <f t="shared" si="8"/>
        <v>0</v>
      </c>
    </row>
    <row r="38" spans="1:22" s="138" customFormat="1" ht="12.75">
      <c r="A38" s="292">
        <v>33</v>
      </c>
      <c r="B38" s="43"/>
      <c r="C38" s="73"/>
      <c r="D38" s="90">
        <v>0</v>
      </c>
      <c r="E38" s="132">
        <f t="shared" si="5"/>
        <v>0</v>
      </c>
      <c r="F38" s="134">
        <v>0</v>
      </c>
      <c r="G38" s="74">
        <v>0</v>
      </c>
      <c r="H38" s="74">
        <v>0</v>
      </c>
      <c r="I38" s="74">
        <v>0</v>
      </c>
      <c r="J38" s="74">
        <v>0</v>
      </c>
      <c r="K38" s="74">
        <v>0</v>
      </c>
      <c r="L38" s="74">
        <v>0</v>
      </c>
      <c r="M38" s="74">
        <v>0</v>
      </c>
      <c r="N38" s="74">
        <v>0</v>
      </c>
      <c r="O38" s="135">
        <f t="shared" si="6"/>
        <v>0</v>
      </c>
      <c r="P38" s="74">
        <v>0</v>
      </c>
      <c r="Q38" s="74">
        <v>0</v>
      </c>
      <c r="R38" s="74">
        <v>0</v>
      </c>
      <c r="S38" s="74">
        <v>0</v>
      </c>
      <c r="T38" s="74">
        <v>0</v>
      </c>
      <c r="U38" s="113">
        <f t="shared" si="7"/>
        <v>0</v>
      </c>
      <c r="V38" s="212">
        <f t="shared" si="8"/>
        <v>0</v>
      </c>
    </row>
    <row r="39" spans="1:22" s="138" customFormat="1" ht="12.75">
      <c r="A39" s="292">
        <v>34</v>
      </c>
      <c r="B39" s="43"/>
      <c r="C39" s="73"/>
      <c r="D39" s="90">
        <v>0</v>
      </c>
      <c r="E39" s="132">
        <f t="shared" si="5"/>
        <v>0</v>
      </c>
      <c r="F39" s="134">
        <v>0</v>
      </c>
      <c r="G39" s="74">
        <v>0</v>
      </c>
      <c r="H39" s="74">
        <v>0</v>
      </c>
      <c r="I39" s="74">
        <v>0</v>
      </c>
      <c r="J39" s="74">
        <v>0</v>
      </c>
      <c r="K39" s="74">
        <v>0</v>
      </c>
      <c r="L39" s="74">
        <v>0</v>
      </c>
      <c r="M39" s="74">
        <v>0</v>
      </c>
      <c r="N39" s="74">
        <v>0</v>
      </c>
      <c r="O39" s="135">
        <f t="shared" si="6"/>
        <v>0</v>
      </c>
      <c r="P39" s="74">
        <v>0</v>
      </c>
      <c r="Q39" s="74">
        <v>0</v>
      </c>
      <c r="R39" s="74">
        <v>0</v>
      </c>
      <c r="S39" s="74">
        <v>0</v>
      </c>
      <c r="T39" s="74">
        <v>0</v>
      </c>
      <c r="U39" s="113">
        <f t="shared" si="7"/>
        <v>0</v>
      </c>
      <c r="V39" s="212">
        <f t="shared" si="8"/>
        <v>0</v>
      </c>
    </row>
    <row r="40" spans="1:22" s="138" customFormat="1" ht="12.75">
      <c r="A40" s="292">
        <v>35</v>
      </c>
      <c r="B40" s="43"/>
      <c r="C40" s="73"/>
      <c r="D40" s="90">
        <v>0</v>
      </c>
      <c r="E40" s="132">
        <f t="shared" si="5"/>
        <v>0</v>
      </c>
      <c r="F40" s="134">
        <v>0</v>
      </c>
      <c r="G40" s="74">
        <v>0</v>
      </c>
      <c r="H40" s="74">
        <v>0</v>
      </c>
      <c r="I40" s="74">
        <v>0</v>
      </c>
      <c r="J40" s="74">
        <v>0</v>
      </c>
      <c r="K40" s="74">
        <v>0</v>
      </c>
      <c r="L40" s="74">
        <v>0</v>
      </c>
      <c r="M40" s="74">
        <v>0</v>
      </c>
      <c r="N40" s="74">
        <v>0</v>
      </c>
      <c r="O40" s="135">
        <f t="shared" si="6"/>
        <v>0</v>
      </c>
      <c r="P40" s="74">
        <v>0</v>
      </c>
      <c r="Q40" s="74">
        <v>0</v>
      </c>
      <c r="R40" s="74">
        <v>0</v>
      </c>
      <c r="S40" s="74">
        <v>0</v>
      </c>
      <c r="T40" s="74">
        <v>0</v>
      </c>
      <c r="U40" s="113">
        <f t="shared" si="7"/>
        <v>0</v>
      </c>
      <c r="V40" s="212">
        <f t="shared" si="8"/>
        <v>0</v>
      </c>
    </row>
    <row r="41" spans="1:22" s="138" customFormat="1" ht="12.75">
      <c r="A41" s="292">
        <v>36</v>
      </c>
      <c r="B41" s="43"/>
      <c r="C41" s="73"/>
      <c r="D41" s="90">
        <v>0</v>
      </c>
      <c r="E41" s="132">
        <f t="shared" si="5"/>
        <v>0</v>
      </c>
      <c r="F41" s="134">
        <v>0</v>
      </c>
      <c r="G41" s="74">
        <v>0</v>
      </c>
      <c r="H41" s="74">
        <v>0</v>
      </c>
      <c r="I41" s="74">
        <v>0</v>
      </c>
      <c r="J41" s="74">
        <v>0</v>
      </c>
      <c r="K41" s="74">
        <v>0</v>
      </c>
      <c r="L41" s="74">
        <v>0</v>
      </c>
      <c r="M41" s="74">
        <v>0</v>
      </c>
      <c r="N41" s="74">
        <v>0</v>
      </c>
      <c r="O41" s="135">
        <f t="shared" si="6"/>
        <v>0</v>
      </c>
      <c r="P41" s="74">
        <v>0</v>
      </c>
      <c r="Q41" s="74">
        <v>0</v>
      </c>
      <c r="R41" s="74">
        <v>0</v>
      </c>
      <c r="S41" s="74">
        <v>0</v>
      </c>
      <c r="T41" s="74">
        <v>0</v>
      </c>
      <c r="U41" s="113">
        <f t="shared" si="7"/>
        <v>0</v>
      </c>
      <c r="V41" s="212">
        <f t="shared" si="8"/>
        <v>0</v>
      </c>
    </row>
    <row r="42" spans="1:22" s="138" customFormat="1" ht="12.75">
      <c r="A42" s="292">
        <v>37</v>
      </c>
      <c r="B42" s="43"/>
      <c r="C42" s="73"/>
      <c r="D42" s="90">
        <v>0</v>
      </c>
      <c r="E42" s="132">
        <f t="shared" si="5"/>
        <v>0</v>
      </c>
      <c r="F42" s="134">
        <v>0</v>
      </c>
      <c r="G42" s="74">
        <v>0</v>
      </c>
      <c r="H42" s="74">
        <v>0</v>
      </c>
      <c r="I42" s="74">
        <v>0</v>
      </c>
      <c r="J42" s="74">
        <v>0</v>
      </c>
      <c r="K42" s="74">
        <v>0</v>
      </c>
      <c r="L42" s="74">
        <v>0</v>
      </c>
      <c r="M42" s="74">
        <v>0</v>
      </c>
      <c r="N42" s="74">
        <v>0</v>
      </c>
      <c r="O42" s="135">
        <f t="shared" si="6"/>
        <v>0</v>
      </c>
      <c r="P42" s="74">
        <v>0</v>
      </c>
      <c r="Q42" s="74">
        <v>0</v>
      </c>
      <c r="R42" s="74">
        <v>0</v>
      </c>
      <c r="S42" s="74">
        <v>0</v>
      </c>
      <c r="T42" s="74">
        <v>0</v>
      </c>
      <c r="U42" s="113">
        <f t="shared" si="7"/>
        <v>0</v>
      </c>
      <c r="V42" s="212">
        <f t="shared" si="8"/>
        <v>0</v>
      </c>
    </row>
    <row r="43" spans="1:22" s="138" customFormat="1" ht="12.75">
      <c r="A43" s="292">
        <v>38</v>
      </c>
      <c r="B43" s="43"/>
      <c r="C43" s="73"/>
      <c r="D43" s="90">
        <v>0</v>
      </c>
      <c r="E43" s="132">
        <f t="shared" si="5"/>
        <v>0</v>
      </c>
      <c r="F43" s="134">
        <v>0</v>
      </c>
      <c r="G43" s="74">
        <v>0</v>
      </c>
      <c r="H43" s="74">
        <v>0</v>
      </c>
      <c r="I43" s="74">
        <v>0</v>
      </c>
      <c r="J43" s="74">
        <v>0</v>
      </c>
      <c r="K43" s="74">
        <v>0</v>
      </c>
      <c r="L43" s="74">
        <v>0</v>
      </c>
      <c r="M43" s="74">
        <v>0</v>
      </c>
      <c r="N43" s="74">
        <v>0</v>
      </c>
      <c r="O43" s="135">
        <f t="shared" si="6"/>
        <v>0</v>
      </c>
      <c r="P43" s="74">
        <v>0</v>
      </c>
      <c r="Q43" s="74">
        <v>0</v>
      </c>
      <c r="R43" s="74">
        <v>0</v>
      </c>
      <c r="S43" s="74">
        <v>0</v>
      </c>
      <c r="T43" s="74">
        <v>0</v>
      </c>
      <c r="U43" s="113">
        <f t="shared" si="7"/>
        <v>0</v>
      </c>
      <c r="V43" s="212">
        <f t="shared" si="8"/>
        <v>0</v>
      </c>
    </row>
    <row r="44" spans="1:22" s="138" customFormat="1" ht="12.75">
      <c r="A44" s="292">
        <v>39</v>
      </c>
      <c r="B44" s="43"/>
      <c r="C44" s="73"/>
      <c r="D44" s="90">
        <v>0</v>
      </c>
      <c r="E44" s="132">
        <f t="shared" si="5"/>
        <v>0</v>
      </c>
      <c r="F44" s="134">
        <v>0</v>
      </c>
      <c r="G44" s="74">
        <v>0</v>
      </c>
      <c r="H44" s="74">
        <v>0</v>
      </c>
      <c r="I44" s="74">
        <v>0</v>
      </c>
      <c r="J44" s="74">
        <v>0</v>
      </c>
      <c r="K44" s="74">
        <v>0</v>
      </c>
      <c r="L44" s="74">
        <v>0</v>
      </c>
      <c r="M44" s="74">
        <v>0</v>
      </c>
      <c r="N44" s="74">
        <v>0</v>
      </c>
      <c r="O44" s="135">
        <f t="shared" si="6"/>
        <v>0</v>
      </c>
      <c r="P44" s="74">
        <v>0</v>
      </c>
      <c r="Q44" s="74">
        <v>0</v>
      </c>
      <c r="R44" s="74">
        <v>0</v>
      </c>
      <c r="S44" s="74">
        <v>0</v>
      </c>
      <c r="T44" s="74">
        <v>0</v>
      </c>
      <c r="U44" s="113">
        <f t="shared" si="7"/>
        <v>0</v>
      </c>
      <c r="V44" s="212">
        <f t="shared" si="8"/>
        <v>0</v>
      </c>
    </row>
    <row r="45" spans="1:22" s="138" customFormat="1" ht="12.75">
      <c r="A45" s="292">
        <v>40</v>
      </c>
      <c r="B45" s="43"/>
      <c r="C45" s="73"/>
      <c r="D45" s="90">
        <v>0</v>
      </c>
      <c r="E45" s="132">
        <f t="shared" si="5"/>
        <v>0</v>
      </c>
      <c r="F45" s="134">
        <v>0</v>
      </c>
      <c r="G45" s="74">
        <v>0</v>
      </c>
      <c r="H45" s="74">
        <v>0</v>
      </c>
      <c r="I45" s="74">
        <v>0</v>
      </c>
      <c r="J45" s="74">
        <v>0</v>
      </c>
      <c r="K45" s="74">
        <v>0</v>
      </c>
      <c r="L45" s="74">
        <v>0</v>
      </c>
      <c r="M45" s="74">
        <v>0</v>
      </c>
      <c r="N45" s="74">
        <v>0</v>
      </c>
      <c r="O45" s="135">
        <f t="shared" si="6"/>
        <v>0</v>
      </c>
      <c r="P45" s="74">
        <v>0</v>
      </c>
      <c r="Q45" s="74">
        <v>0</v>
      </c>
      <c r="R45" s="74">
        <v>0</v>
      </c>
      <c r="S45" s="74">
        <v>0</v>
      </c>
      <c r="T45" s="74">
        <v>0</v>
      </c>
      <c r="U45" s="113">
        <f t="shared" si="7"/>
        <v>0</v>
      </c>
      <c r="V45" s="212">
        <f t="shared" si="8"/>
        <v>0</v>
      </c>
    </row>
    <row r="46" spans="1:22" s="138" customFormat="1" ht="12.75">
      <c r="A46" s="292">
        <v>41</v>
      </c>
      <c r="B46" s="43"/>
      <c r="C46" s="73"/>
      <c r="D46" s="90">
        <v>0</v>
      </c>
      <c r="E46" s="132">
        <f t="shared" si="5"/>
        <v>0</v>
      </c>
      <c r="F46" s="134">
        <v>0</v>
      </c>
      <c r="G46" s="74">
        <v>0</v>
      </c>
      <c r="H46" s="74">
        <v>0</v>
      </c>
      <c r="I46" s="74">
        <v>0</v>
      </c>
      <c r="J46" s="74">
        <v>0</v>
      </c>
      <c r="K46" s="74">
        <v>0</v>
      </c>
      <c r="L46" s="74">
        <v>0</v>
      </c>
      <c r="M46" s="74">
        <v>0</v>
      </c>
      <c r="N46" s="74">
        <v>0</v>
      </c>
      <c r="O46" s="135">
        <f t="shared" si="6"/>
        <v>0</v>
      </c>
      <c r="P46" s="74">
        <v>0</v>
      </c>
      <c r="Q46" s="74">
        <v>0</v>
      </c>
      <c r="R46" s="74">
        <v>0</v>
      </c>
      <c r="S46" s="74">
        <v>0</v>
      </c>
      <c r="T46" s="74">
        <v>0</v>
      </c>
      <c r="U46" s="113">
        <f t="shared" si="7"/>
        <v>0</v>
      </c>
      <c r="V46" s="212">
        <f t="shared" si="8"/>
        <v>0</v>
      </c>
    </row>
    <row r="47" spans="1:22" s="138" customFormat="1" ht="12.75">
      <c r="A47" s="292">
        <v>42</v>
      </c>
      <c r="B47" s="43"/>
      <c r="C47" s="73"/>
      <c r="D47" s="90">
        <v>0</v>
      </c>
      <c r="E47" s="132">
        <f t="shared" si="5"/>
        <v>0</v>
      </c>
      <c r="F47" s="134">
        <v>0</v>
      </c>
      <c r="G47" s="74">
        <v>0</v>
      </c>
      <c r="H47" s="74">
        <v>0</v>
      </c>
      <c r="I47" s="74">
        <v>0</v>
      </c>
      <c r="J47" s="74">
        <v>0</v>
      </c>
      <c r="K47" s="74">
        <v>0</v>
      </c>
      <c r="L47" s="74">
        <v>0</v>
      </c>
      <c r="M47" s="74">
        <v>0</v>
      </c>
      <c r="N47" s="74">
        <v>0</v>
      </c>
      <c r="O47" s="135">
        <f t="shared" si="6"/>
        <v>0</v>
      </c>
      <c r="P47" s="74">
        <v>0</v>
      </c>
      <c r="Q47" s="74">
        <v>0</v>
      </c>
      <c r="R47" s="74">
        <v>0</v>
      </c>
      <c r="S47" s="74">
        <v>0</v>
      </c>
      <c r="T47" s="74">
        <v>0</v>
      </c>
      <c r="U47" s="113">
        <f t="shared" si="7"/>
        <v>0</v>
      </c>
      <c r="V47" s="212">
        <f t="shared" si="8"/>
        <v>0</v>
      </c>
    </row>
    <row r="48" spans="1:22" s="138" customFormat="1" ht="12.75">
      <c r="A48" s="292">
        <v>43</v>
      </c>
      <c r="B48" s="43"/>
      <c r="C48" s="73"/>
      <c r="D48" s="90">
        <v>0</v>
      </c>
      <c r="E48" s="132">
        <f t="shared" si="5"/>
        <v>0</v>
      </c>
      <c r="F48" s="134">
        <v>0</v>
      </c>
      <c r="G48" s="74">
        <v>0</v>
      </c>
      <c r="H48" s="74">
        <v>0</v>
      </c>
      <c r="I48" s="74">
        <v>0</v>
      </c>
      <c r="J48" s="74">
        <v>0</v>
      </c>
      <c r="K48" s="74">
        <v>0</v>
      </c>
      <c r="L48" s="74">
        <v>0</v>
      </c>
      <c r="M48" s="74">
        <v>0</v>
      </c>
      <c r="N48" s="74">
        <v>0</v>
      </c>
      <c r="O48" s="135">
        <f t="shared" si="6"/>
        <v>0</v>
      </c>
      <c r="P48" s="74">
        <v>0</v>
      </c>
      <c r="Q48" s="74">
        <v>0</v>
      </c>
      <c r="R48" s="74">
        <v>0</v>
      </c>
      <c r="S48" s="74">
        <v>0</v>
      </c>
      <c r="T48" s="74">
        <v>0</v>
      </c>
      <c r="U48" s="113">
        <f t="shared" si="7"/>
        <v>0</v>
      </c>
      <c r="V48" s="212">
        <f t="shared" si="8"/>
        <v>0</v>
      </c>
    </row>
    <row r="49" spans="1:22" s="138" customFormat="1" ht="12.75">
      <c r="A49" s="292">
        <v>44</v>
      </c>
      <c r="B49" s="43"/>
      <c r="C49" s="73"/>
      <c r="D49" s="90">
        <v>0</v>
      </c>
      <c r="E49" s="132">
        <f t="shared" si="5"/>
        <v>0</v>
      </c>
      <c r="F49" s="134">
        <v>0</v>
      </c>
      <c r="G49" s="74">
        <v>0</v>
      </c>
      <c r="H49" s="74">
        <v>0</v>
      </c>
      <c r="I49" s="74">
        <v>0</v>
      </c>
      <c r="J49" s="74">
        <v>0</v>
      </c>
      <c r="K49" s="74">
        <v>0</v>
      </c>
      <c r="L49" s="74">
        <v>0</v>
      </c>
      <c r="M49" s="74">
        <v>0</v>
      </c>
      <c r="N49" s="74">
        <v>0</v>
      </c>
      <c r="O49" s="135">
        <f t="shared" si="6"/>
        <v>0</v>
      </c>
      <c r="P49" s="74">
        <v>0</v>
      </c>
      <c r="Q49" s="74">
        <v>0</v>
      </c>
      <c r="R49" s="74">
        <v>0</v>
      </c>
      <c r="S49" s="74">
        <v>0</v>
      </c>
      <c r="T49" s="74">
        <v>0</v>
      </c>
      <c r="U49" s="113">
        <f t="shared" si="7"/>
        <v>0</v>
      </c>
      <c r="V49" s="212">
        <f t="shared" si="8"/>
        <v>0</v>
      </c>
    </row>
    <row r="50" spans="1:22" s="138" customFormat="1" ht="12.75">
      <c r="A50" s="292">
        <v>45</v>
      </c>
      <c r="B50" s="43"/>
      <c r="C50" s="73"/>
      <c r="D50" s="90">
        <v>0</v>
      </c>
      <c r="E50" s="132">
        <f t="shared" si="5"/>
        <v>0</v>
      </c>
      <c r="F50" s="134">
        <v>0</v>
      </c>
      <c r="G50" s="74">
        <v>0</v>
      </c>
      <c r="H50" s="74">
        <v>0</v>
      </c>
      <c r="I50" s="74">
        <v>0</v>
      </c>
      <c r="J50" s="74">
        <v>0</v>
      </c>
      <c r="K50" s="74">
        <v>0</v>
      </c>
      <c r="L50" s="74">
        <v>0</v>
      </c>
      <c r="M50" s="74">
        <v>0</v>
      </c>
      <c r="N50" s="74">
        <v>0</v>
      </c>
      <c r="O50" s="135">
        <f t="shared" si="6"/>
        <v>0</v>
      </c>
      <c r="P50" s="74">
        <v>0</v>
      </c>
      <c r="Q50" s="74">
        <v>0</v>
      </c>
      <c r="R50" s="74">
        <v>0</v>
      </c>
      <c r="S50" s="74">
        <v>0</v>
      </c>
      <c r="T50" s="74">
        <v>0</v>
      </c>
      <c r="U50" s="113">
        <f t="shared" si="7"/>
        <v>0</v>
      </c>
      <c r="V50" s="212">
        <f t="shared" si="8"/>
        <v>0</v>
      </c>
    </row>
    <row r="51" spans="1:22" s="138" customFormat="1" ht="12.75">
      <c r="A51" s="292">
        <v>46</v>
      </c>
      <c r="B51" s="43"/>
      <c r="C51" s="73"/>
      <c r="D51" s="90">
        <v>0</v>
      </c>
      <c r="E51" s="132">
        <f t="shared" si="5"/>
        <v>0</v>
      </c>
      <c r="F51" s="134">
        <v>0</v>
      </c>
      <c r="G51" s="74">
        <v>0</v>
      </c>
      <c r="H51" s="74">
        <v>0</v>
      </c>
      <c r="I51" s="74">
        <v>0</v>
      </c>
      <c r="J51" s="74">
        <v>0</v>
      </c>
      <c r="K51" s="74">
        <v>0</v>
      </c>
      <c r="L51" s="74">
        <v>0</v>
      </c>
      <c r="M51" s="74">
        <v>0</v>
      </c>
      <c r="N51" s="74">
        <v>0</v>
      </c>
      <c r="O51" s="135">
        <f t="shared" si="6"/>
        <v>0</v>
      </c>
      <c r="P51" s="74">
        <v>0</v>
      </c>
      <c r="Q51" s="74">
        <v>0</v>
      </c>
      <c r="R51" s="74">
        <v>0</v>
      </c>
      <c r="S51" s="74">
        <v>0</v>
      </c>
      <c r="T51" s="74">
        <v>0</v>
      </c>
      <c r="U51" s="113">
        <f t="shared" si="7"/>
        <v>0</v>
      </c>
      <c r="V51" s="212">
        <f t="shared" si="8"/>
        <v>0</v>
      </c>
    </row>
    <row r="52" spans="1:22" s="138" customFormat="1" ht="12.75">
      <c r="A52" s="292">
        <v>47</v>
      </c>
      <c r="B52" s="43"/>
      <c r="C52" s="73"/>
      <c r="D52" s="90">
        <v>0</v>
      </c>
      <c r="E52" s="132">
        <f t="shared" si="5"/>
        <v>0</v>
      </c>
      <c r="F52" s="134">
        <v>0</v>
      </c>
      <c r="G52" s="74">
        <v>0</v>
      </c>
      <c r="H52" s="74">
        <v>0</v>
      </c>
      <c r="I52" s="74">
        <v>0</v>
      </c>
      <c r="J52" s="74">
        <v>0</v>
      </c>
      <c r="K52" s="74">
        <v>0</v>
      </c>
      <c r="L52" s="74">
        <v>0</v>
      </c>
      <c r="M52" s="74">
        <v>0</v>
      </c>
      <c r="N52" s="74">
        <v>0</v>
      </c>
      <c r="O52" s="135">
        <f t="shared" si="6"/>
        <v>0</v>
      </c>
      <c r="P52" s="74">
        <v>0</v>
      </c>
      <c r="Q52" s="74">
        <v>0</v>
      </c>
      <c r="R52" s="74">
        <v>0</v>
      </c>
      <c r="S52" s="74">
        <v>0</v>
      </c>
      <c r="T52" s="74">
        <v>0</v>
      </c>
      <c r="U52" s="113">
        <f t="shared" si="7"/>
        <v>0</v>
      </c>
      <c r="V52" s="212">
        <f t="shared" si="8"/>
        <v>0</v>
      </c>
    </row>
    <row r="53" spans="1:22" s="138" customFormat="1" ht="12.75">
      <c r="A53" s="292">
        <v>48</v>
      </c>
      <c r="B53" s="43"/>
      <c r="C53" s="73"/>
      <c r="D53" s="90">
        <v>0</v>
      </c>
      <c r="E53" s="132">
        <f t="shared" si="5"/>
        <v>0</v>
      </c>
      <c r="F53" s="134">
        <v>0</v>
      </c>
      <c r="G53" s="74">
        <v>0</v>
      </c>
      <c r="H53" s="74">
        <v>0</v>
      </c>
      <c r="I53" s="74">
        <v>0</v>
      </c>
      <c r="J53" s="74">
        <v>0</v>
      </c>
      <c r="K53" s="74">
        <v>0</v>
      </c>
      <c r="L53" s="74">
        <v>0</v>
      </c>
      <c r="M53" s="74">
        <v>0</v>
      </c>
      <c r="N53" s="74">
        <v>0</v>
      </c>
      <c r="O53" s="135">
        <f t="shared" si="6"/>
        <v>0</v>
      </c>
      <c r="P53" s="74">
        <v>0</v>
      </c>
      <c r="Q53" s="74">
        <v>0</v>
      </c>
      <c r="R53" s="74">
        <v>0</v>
      </c>
      <c r="S53" s="74">
        <v>0</v>
      </c>
      <c r="T53" s="74">
        <v>0</v>
      </c>
      <c r="U53" s="113">
        <f t="shared" si="7"/>
        <v>0</v>
      </c>
      <c r="V53" s="212">
        <f t="shared" si="8"/>
        <v>0</v>
      </c>
    </row>
    <row r="54" spans="1:22" s="138" customFormat="1" ht="12.75">
      <c r="A54" s="292">
        <v>49</v>
      </c>
      <c r="B54" s="43"/>
      <c r="C54" s="73"/>
      <c r="D54" s="90">
        <v>0</v>
      </c>
      <c r="E54" s="132">
        <f t="shared" si="5"/>
        <v>0</v>
      </c>
      <c r="F54" s="134">
        <v>0</v>
      </c>
      <c r="G54" s="74">
        <v>0</v>
      </c>
      <c r="H54" s="74">
        <v>0</v>
      </c>
      <c r="I54" s="74">
        <v>0</v>
      </c>
      <c r="J54" s="74">
        <v>0</v>
      </c>
      <c r="K54" s="74">
        <v>0</v>
      </c>
      <c r="L54" s="74">
        <v>0</v>
      </c>
      <c r="M54" s="74">
        <v>0</v>
      </c>
      <c r="N54" s="74">
        <v>0</v>
      </c>
      <c r="O54" s="135">
        <f t="shared" si="6"/>
        <v>0</v>
      </c>
      <c r="P54" s="74">
        <v>0</v>
      </c>
      <c r="Q54" s="74">
        <v>0</v>
      </c>
      <c r="R54" s="74">
        <v>0</v>
      </c>
      <c r="S54" s="74">
        <v>0</v>
      </c>
      <c r="T54" s="74">
        <v>0</v>
      </c>
      <c r="U54" s="113">
        <f t="shared" si="7"/>
        <v>0</v>
      </c>
      <c r="V54" s="212">
        <f t="shared" si="8"/>
        <v>0</v>
      </c>
    </row>
    <row r="55" spans="1:22" s="138" customFormat="1" ht="13.5" thickBot="1">
      <c r="A55" s="292">
        <v>50</v>
      </c>
      <c r="B55" s="43"/>
      <c r="C55" s="73"/>
      <c r="D55" s="90">
        <v>0</v>
      </c>
      <c r="E55" s="132">
        <f t="shared" si="5"/>
        <v>0</v>
      </c>
      <c r="F55" s="134">
        <v>0</v>
      </c>
      <c r="G55" s="74">
        <v>0</v>
      </c>
      <c r="H55" s="74">
        <v>0</v>
      </c>
      <c r="I55" s="74">
        <v>0</v>
      </c>
      <c r="J55" s="74">
        <v>0</v>
      </c>
      <c r="K55" s="74">
        <v>0</v>
      </c>
      <c r="L55" s="74">
        <v>0</v>
      </c>
      <c r="M55" s="74">
        <v>0</v>
      </c>
      <c r="N55" s="74">
        <v>0</v>
      </c>
      <c r="O55" s="135">
        <f t="shared" si="6"/>
        <v>0</v>
      </c>
      <c r="P55" s="74">
        <v>0</v>
      </c>
      <c r="Q55" s="74">
        <v>0</v>
      </c>
      <c r="R55" s="74">
        <v>0</v>
      </c>
      <c r="S55" s="74">
        <v>0</v>
      </c>
      <c r="T55" s="74">
        <v>0</v>
      </c>
      <c r="U55" s="113">
        <f t="shared" si="7"/>
        <v>0</v>
      </c>
      <c r="V55" s="212">
        <f t="shared" si="8"/>
        <v>0</v>
      </c>
    </row>
    <row r="56" spans="1:22" s="138" customFormat="1" ht="12.75" hidden="1">
      <c r="A56" s="292">
        <v>51</v>
      </c>
      <c r="B56" s="43"/>
      <c r="C56" s="73"/>
      <c r="D56" s="90">
        <v>0</v>
      </c>
      <c r="E56" s="132">
        <f t="shared" si="5"/>
        <v>0</v>
      </c>
      <c r="F56" s="134">
        <v>0</v>
      </c>
      <c r="G56" s="296">
        <v>0</v>
      </c>
      <c r="H56" s="74">
        <v>0</v>
      </c>
      <c r="I56" s="74">
        <v>0</v>
      </c>
      <c r="J56" s="74">
        <v>0</v>
      </c>
      <c r="K56" s="74">
        <v>0</v>
      </c>
      <c r="L56" s="74">
        <v>0</v>
      </c>
      <c r="M56" s="296">
        <v>0</v>
      </c>
      <c r="N56" s="296">
        <v>0</v>
      </c>
      <c r="O56" s="135">
        <f t="shared" si="6"/>
        <v>0</v>
      </c>
      <c r="P56" s="296">
        <v>0</v>
      </c>
      <c r="Q56" s="296">
        <v>0</v>
      </c>
      <c r="R56" s="296">
        <v>0</v>
      </c>
      <c r="S56" s="296">
        <v>0</v>
      </c>
      <c r="T56" s="296">
        <v>0</v>
      </c>
      <c r="U56" s="113">
        <f t="shared" si="7"/>
        <v>0</v>
      </c>
      <c r="V56" s="212">
        <f t="shared" si="8"/>
        <v>0</v>
      </c>
    </row>
    <row r="57" spans="1:22" s="138" customFormat="1" ht="12.75" hidden="1">
      <c r="A57" s="292">
        <v>52</v>
      </c>
      <c r="B57" s="43"/>
      <c r="C57" s="73"/>
      <c r="D57" s="90">
        <v>0</v>
      </c>
      <c r="E57" s="132">
        <f t="shared" si="5"/>
        <v>0</v>
      </c>
      <c r="F57" s="134">
        <v>0</v>
      </c>
      <c r="G57" s="296">
        <v>0</v>
      </c>
      <c r="H57" s="74">
        <v>0</v>
      </c>
      <c r="I57" s="74">
        <v>0</v>
      </c>
      <c r="J57" s="74">
        <v>0</v>
      </c>
      <c r="K57" s="74">
        <v>0</v>
      </c>
      <c r="L57" s="74">
        <v>0</v>
      </c>
      <c r="M57" s="296">
        <v>0</v>
      </c>
      <c r="N57" s="296">
        <v>0</v>
      </c>
      <c r="O57" s="135">
        <f t="shared" si="6"/>
        <v>0</v>
      </c>
      <c r="P57" s="296">
        <v>0</v>
      </c>
      <c r="Q57" s="296">
        <v>0</v>
      </c>
      <c r="R57" s="296">
        <v>0</v>
      </c>
      <c r="S57" s="296">
        <v>0</v>
      </c>
      <c r="T57" s="296">
        <v>0</v>
      </c>
      <c r="U57" s="113">
        <f t="shared" si="7"/>
        <v>0</v>
      </c>
      <c r="V57" s="212">
        <f t="shared" si="8"/>
        <v>0</v>
      </c>
    </row>
    <row r="58" spans="1:22" s="138" customFormat="1" ht="12.75" hidden="1">
      <c r="A58" s="292">
        <v>53</v>
      </c>
      <c r="B58" s="43"/>
      <c r="C58" s="73"/>
      <c r="D58" s="90">
        <v>0</v>
      </c>
      <c r="E58" s="132">
        <f t="shared" si="5"/>
        <v>0</v>
      </c>
      <c r="F58" s="134">
        <v>0</v>
      </c>
      <c r="G58" s="296">
        <v>0</v>
      </c>
      <c r="H58" s="74">
        <v>0</v>
      </c>
      <c r="I58" s="74">
        <v>0</v>
      </c>
      <c r="J58" s="74">
        <v>0</v>
      </c>
      <c r="K58" s="74">
        <v>0</v>
      </c>
      <c r="L58" s="74">
        <v>0</v>
      </c>
      <c r="M58" s="296">
        <v>0</v>
      </c>
      <c r="N58" s="296">
        <v>0</v>
      </c>
      <c r="O58" s="135">
        <f t="shared" si="6"/>
        <v>0</v>
      </c>
      <c r="P58" s="296">
        <v>0</v>
      </c>
      <c r="Q58" s="296">
        <v>0</v>
      </c>
      <c r="R58" s="296">
        <v>0</v>
      </c>
      <c r="S58" s="296">
        <v>0</v>
      </c>
      <c r="T58" s="296">
        <v>0</v>
      </c>
      <c r="U58" s="113">
        <f t="shared" si="7"/>
        <v>0</v>
      </c>
      <c r="V58" s="212">
        <f t="shared" si="8"/>
        <v>0</v>
      </c>
    </row>
    <row r="59" spans="1:22" s="138" customFormat="1" ht="12.75" hidden="1">
      <c r="A59" s="292">
        <v>54</v>
      </c>
      <c r="B59" s="43"/>
      <c r="C59" s="73"/>
      <c r="D59" s="90">
        <v>0</v>
      </c>
      <c r="E59" s="132">
        <f t="shared" si="5"/>
        <v>0</v>
      </c>
      <c r="F59" s="134">
        <v>0</v>
      </c>
      <c r="G59" s="296">
        <v>0</v>
      </c>
      <c r="H59" s="74">
        <v>0</v>
      </c>
      <c r="I59" s="74">
        <v>0</v>
      </c>
      <c r="J59" s="74">
        <v>0</v>
      </c>
      <c r="K59" s="74">
        <v>0</v>
      </c>
      <c r="L59" s="74">
        <v>0</v>
      </c>
      <c r="M59" s="296">
        <v>0</v>
      </c>
      <c r="N59" s="296">
        <v>0</v>
      </c>
      <c r="O59" s="135">
        <f t="shared" si="6"/>
        <v>0</v>
      </c>
      <c r="P59" s="296">
        <v>0</v>
      </c>
      <c r="Q59" s="296">
        <v>0</v>
      </c>
      <c r="R59" s="296">
        <v>0</v>
      </c>
      <c r="S59" s="296">
        <v>0</v>
      </c>
      <c r="T59" s="296">
        <v>0</v>
      </c>
      <c r="U59" s="113">
        <f t="shared" si="7"/>
        <v>0</v>
      </c>
      <c r="V59" s="212">
        <f t="shared" si="8"/>
        <v>0</v>
      </c>
    </row>
    <row r="60" spans="1:22" s="138" customFormat="1" ht="12.75" hidden="1">
      <c r="A60" s="292">
        <v>55</v>
      </c>
      <c r="B60" s="43"/>
      <c r="C60" s="73"/>
      <c r="D60" s="90">
        <v>0</v>
      </c>
      <c r="E60" s="132">
        <f t="shared" si="5"/>
        <v>0</v>
      </c>
      <c r="F60" s="134">
        <v>0</v>
      </c>
      <c r="G60" s="296">
        <v>0</v>
      </c>
      <c r="H60" s="74">
        <v>0</v>
      </c>
      <c r="I60" s="74">
        <v>0</v>
      </c>
      <c r="J60" s="74">
        <v>0</v>
      </c>
      <c r="K60" s="74">
        <v>0</v>
      </c>
      <c r="L60" s="74">
        <v>0</v>
      </c>
      <c r="M60" s="296">
        <v>0</v>
      </c>
      <c r="N60" s="296">
        <v>0</v>
      </c>
      <c r="O60" s="135">
        <f t="shared" si="6"/>
        <v>0</v>
      </c>
      <c r="P60" s="296">
        <v>0</v>
      </c>
      <c r="Q60" s="296">
        <v>0</v>
      </c>
      <c r="R60" s="296">
        <v>0</v>
      </c>
      <c r="S60" s="296">
        <v>0</v>
      </c>
      <c r="T60" s="296">
        <v>0</v>
      </c>
      <c r="U60" s="113">
        <f t="shared" si="7"/>
        <v>0</v>
      </c>
      <c r="V60" s="212">
        <f t="shared" si="8"/>
        <v>0</v>
      </c>
    </row>
    <row r="61" spans="1:22" s="138" customFormat="1" ht="12.75" hidden="1">
      <c r="A61" s="292">
        <v>56</v>
      </c>
      <c r="B61" s="43"/>
      <c r="C61" s="73"/>
      <c r="D61" s="90">
        <v>0</v>
      </c>
      <c r="E61" s="132">
        <f t="shared" si="5"/>
        <v>0</v>
      </c>
      <c r="F61" s="134">
        <v>0</v>
      </c>
      <c r="G61" s="296">
        <v>0</v>
      </c>
      <c r="H61" s="74">
        <v>0</v>
      </c>
      <c r="I61" s="74">
        <v>0</v>
      </c>
      <c r="J61" s="74">
        <v>0</v>
      </c>
      <c r="K61" s="74">
        <v>0</v>
      </c>
      <c r="L61" s="74">
        <v>0</v>
      </c>
      <c r="M61" s="296">
        <v>0</v>
      </c>
      <c r="N61" s="296">
        <v>0</v>
      </c>
      <c r="O61" s="135">
        <f t="shared" si="6"/>
        <v>0</v>
      </c>
      <c r="P61" s="296">
        <v>0</v>
      </c>
      <c r="Q61" s="296">
        <v>0</v>
      </c>
      <c r="R61" s="296">
        <v>0</v>
      </c>
      <c r="S61" s="296">
        <v>0</v>
      </c>
      <c r="T61" s="296">
        <v>0</v>
      </c>
      <c r="U61" s="113">
        <f t="shared" si="7"/>
        <v>0</v>
      </c>
      <c r="V61" s="212">
        <f t="shared" si="8"/>
        <v>0</v>
      </c>
    </row>
    <row r="62" spans="1:22" s="138" customFormat="1" ht="12.75" hidden="1">
      <c r="A62" s="292">
        <v>57</v>
      </c>
      <c r="B62" s="43"/>
      <c r="C62" s="73"/>
      <c r="D62" s="90">
        <v>0</v>
      </c>
      <c r="E62" s="132">
        <f t="shared" si="5"/>
        <v>0</v>
      </c>
      <c r="F62" s="134">
        <v>0</v>
      </c>
      <c r="G62" s="296">
        <v>0</v>
      </c>
      <c r="H62" s="74">
        <v>0</v>
      </c>
      <c r="I62" s="74">
        <v>0</v>
      </c>
      <c r="J62" s="74">
        <v>0</v>
      </c>
      <c r="K62" s="74">
        <v>0</v>
      </c>
      <c r="L62" s="74">
        <v>0</v>
      </c>
      <c r="M62" s="296">
        <v>0</v>
      </c>
      <c r="N62" s="296">
        <v>0</v>
      </c>
      <c r="O62" s="135">
        <f t="shared" si="6"/>
        <v>0</v>
      </c>
      <c r="P62" s="296">
        <v>0</v>
      </c>
      <c r="Q62" s="296">
        <v>0</v>
      </c>
      <c r="R62" s="296">
        <v>0</v>
      </c>
      <c r="S62" s="296">
        <v>0</v>
      </c>
      <c r="T62" s="296">
        <v>0</v>
      </c>
      <c r="U62" s="113">
        <f t="shared" si="7"/>
        <v>0</v>
      </c>
      <c r="V62" s="212">
        <f t="shared" si="8"/>
        <v>0</v>
      </c>
    </row>
    <row r="63" spans="1:22" s="138" customFormat="1" ht="12.75" hidden="1">
      <c r="A63" s="292">
        <v>58</v>
      </c>
      <c r="B63" s="43"/>
      <c r="C63" s="73"/>
      <c r="D63" s="90">
        <v>0</v>
      </c>
      <c r="E63" s="132">
        <f t="shared" si="5"/>
        <v>0</v>
      </c>
      <c r="F63" s="134">
        <v>0</v>
      </c>
      <c r="G63" s="296">
        <v>0</v>
      </c>
      <c r="H63" s="74">
        <v>0</v>
      </c>
      <c r="I63" s="74">
        <v>0</v>
      </c>
      <c r="J63" s="74">
        <v>0</v>
      </c>
      <c r="K63" s="74">
        <v>0</v>
      </c>
      <c r="L63" s="74">
        <v>0</v>
      </c>
      <c r="M63" s="296">
        <v>0</v>
      </c>
      <c r="N63" s="296">
        <v>0</v>
      </c>
      <c r="O63" s="135">
        <f t="shared" si="6"/>
        <v>0</v>
      </c>
      <c r="P63" s="296">
        <v>0</v>
      </c>
      <c r="Q63" s="296">
        <v>0</v>
      </c>
      <c r="R63" s="296">
        <v>0</v>
      </c>
      <c r="S63" s="296">
        <v>0</v>
      </c>
      <c r="T63" s="296">
        <v>0</v>
      </c>
      <c r="U63" s="113">
        <f t="shared" si="7"/>
        <v>0</v>
      </c>
      <c r="V63" s="212">
        <f t="shared" si="8"/>
        <v>0</v>
      </c>
    </row>
    <row r="64" spans="1:22" s="138" customFormat="1" ht="12.75" hidden="1">
      <c r="A64" s="292">
        <v>59</v>
      </c>
      <c r="B64" s="43"/>
      <c r="C64" s="73"/>
      <c r="D64" s="90">
        <v>0</v>
      </c>
      <c r="E64" s="132">
        <f t="shared" si="5"/>
        <v>0</v>
      </c>
      <c r="F64" s="134">
        <v>0</v>
      </c>
      <c r="G64" s="296">
        <v>0</v>
      </c>
      <c r="H64" s="74">
        <v>0</v>
      </c>
      <c r="I64" s="74">
        <v>0</v>
      </c>
      <c r="J64" s="74">
        <v>0</v>
      </c>
      <c r="K64" s="74">
        <v>0</v>
      </c>
      <c r="L64" s="74">
        <v>0</v>
      </c>
      <c r="M64" s="296">
        <v>0</v>
      </c>
      <c r="N64" s="296">
        <v>0</v>
      </c>
      <c r="O64" s="135">
        <f t="shared" si="6"/>
        <v>0</v>
      </c>
      <c r="P64" s="296">
        <v>0</v>
      </c>
      <c r="Q64" s="296">
        <v>0</v>
      </c>
      <c r="R64" s="296">
        <v>0</v>
      </c>
      <c r="S64" s="296">
        <v>0</v>
      </c>
      <c r="T64" s="296">
        <v>0</v>
      </c>
      <c r="U64" s="113">
        <f t="shared" si="7"/>
        <v>0</v>
      </c>
      <c r="V64" s="212">
        <f t="shared" si="8"/>
        <v>0</v>
      </c>
    </row>
    <row r="65" spans="1:22" s="138" customFormat="1" ht="12.75" hidden="1">
      <c r="A65" s="292">
        <v>60</v>
      </c>
      <c r="B65" s="43"/>
      <c r="C65" s="73"/>
      <c r="D65" s="90">
        <v>0</v>
      </c>
      <c r="E65" s="132">
        <f t="shared" si="5"/>
        <v>0</v>
      </c>
      <c r="F65" s="134">
        <v>0</v>
      </c>
      <c r="G65" s="296">
        <v>0</v>
      </c>
      <c r="H65" s="74">
        <v>0</v>
      </c>
      <c r="I65" s="74">
        <v>0</v>
      </c>
      <c r="J65" s="74">
        <v>0</v>
      </c>
      <c r="K65" s="74">
        <v>0</v>
      </c>
      <c r="L65" s="74">
        <v>0</v>
      </c>
      <c r="M65" s="296">
        <v>0</v>
      </c>
      <c r="N65" s="296">
        <v>0</v>
      </c>
      <c r="O65" s="135">
        <f t="shared" si="6"/>
        <v>0</v>
      </c>
      <c r="P65" s="296">
        <v>0</v>
      </c>
      <c r="Q65" s="296">
        <v>0</v>
      </c>
      <c r="R65" s="296">
        <v>0</v>
      </c>
      <c r="S65" s="296">
        <v>0</v>
      </c>
      <c r="T65" s="296">
        <v>0</v>
      </c>
      <c r="U65" s="113">
        <f t="shared" si="7"/>
        <v>0</v>
      </c>
      <c r="V65" s="212">
        <f t="shared" si="8"/>
        <v>0</v>
      </c>
    </row>
    <row r="66" spans="1:22" s="138" customFormat="1" ht="12.75" hidden="1">
      <c r="A66" s="292">
        <v>61</v>
      </c>
      <c r="B66" s="43"/>
      <c r="C66" s="73"/>
      <c r="D66" s="90">
        <v>0</v>
      </c>
      <c r="E66" s="132">
        <f t="shared" si="5"/>
        <v>0</v>
      </c>
      <c r="F66" s="134">
        <v>0</v>
      </c>
      <c r="G66" s="296">
        <v>0</v>
      </c>
      <c r="H66" s="74">
        <v>0</v>
      </c>
      <c r="I66" s="74">
        <v>0</v>
      </c>
      <c r="J66" s="74">
        <v>0</v>
      </c>
      <c r="K66" s="74">
        <v>0</v>
      </c>
      <c r="L66" s="74">
        <v>0</v>
      </c>
      <c r="M66" s="296">
        <v>0</v>
      </c>
      <c r="N66" s="296">
        <v>0</v>
      </c>
      <c r="O66" s="135">
        <f t="shared" si="6"/>
        <v>0</v>
      </c>
      <c r="P66" s="296">
        <v>0</v>
      </c>
      <c r="Q66" s="296">
        <v>0</v>
      </c>
      <c r="R66" s="296">
        <v>0</v>
      </c>
      <c r="S66" s="296">
        <v>0</v>
      </c>
      <c r="T66" s="296">
        <v>0</v>
      </c>
      <c r="U66" s="113">
        <f t="shared" si="7"/>
        <v>0</v>
      </c>
      <c r="V66" s="212">
        <f t="shared" si="8"/>
        <v>0</v>
      </c>
    </row>
    <row r="67" spans="1:22" s="138" customFormat="1" ht="12.75" hidden="1">
      <c r="A67" s="292">
        <v>62</v>
      </c>
      <c r="B67" s="43"/>
      <c r="C67" s="73"/>
      <c r="D67" s="90">
        <v>0</v>
      </c>
      <c r="E67" s="132">
        <f t="shared" si="5"/>
        <v>0</v>
      </c>
      <c r="F67" s="134">
        <v>0</v>
      </c>
      <c r="G67" s="296">
        <v>0</v>
      </c>
      <c r="H67" s="74">
        <v>0</v>
      </c>
      <c r="I67" s="74">
        <v>0</v>
      </c>
      <c r="J67" s="74">
        <v>0</v>
      </c>
      <c r="K67" s="74">
        <v>0</v>
      </c>
      <c r="L67" s="74">
        <v>0</v>
      </c>
      <c r="M67" s="296">
        <v>0</v>
      </c>
      <c r="N67" s="296">
        <v>0</v>
      </c>
      <c r="O67" s="135">
        <f t="shared" si="6"/>
        <v>0</v>
      </c>
      <c r="P67" s="296">
        <v>0</v>
      </c>
      <c r="Q67" s="296">
        <v>0</v>
      </c>
      <c r="R67" s="296">
        <v>0</v>
      </c>
      <c r="S67" s="296">
        <v>0</v>
      </c>
      <c r="T67" s="296">
        <v>0</v>
      </c>
      <c r="U67" s="113">
        <f t="shared" si="7"/>
        <v>0</v>
      </c>
      <c r="V67" s="212">
        <f t="shared" si="8"/>
        <v>0</v>
      </c>
    </row>
    <row r="68" spans="1:22" s="138" customFormat="1" ht="12.75" hidden="1">
      <c r="A68" s="292">
        <v>63</v>
      </c>
      <c r="B68" s="43"/>
      <c r="C68" s="73"/>
      <c r="D68" s="90">
        <v>0</v>
      </c>
      <c r="E68" s="132">
        <f t="shared" si="5"/>
        <v>0</v>
      </c>
      <c r="F68" s="134">
        <v>0</v>
      </c>
      <c r="G68" s="296">
        <v>0</v>
      </c>
      <c r="H68" s="74">
        <v>0</v>
      </c>
      <c r="I68" s="74">
        <v>0</v>
      </c>
      <c r="J68" s="74">
        <v>0</v>
      </c>
      <c r="K68" s="74">
        <v>0</v>
      </c>
      <c r="L68" s="74">
        <v>0</v>
      </c>
      <c r="M68" s="296">
        <v>0</v>
      </c>
      <c r="N68" s="296">
        <v>0</v>
      </c>
      <c r="O68" s="135">
        <f t="shared" si="6"/>
        <v>0</v>
      </c>
      <c r="P68" s="296">
        <v>0</v>
      </c>
      <c r="Q68" s="296">
        <v>0</v>
      </c>
      <c r="R68" s="296">
        <v>0</v>
      </c>
      <c r="S68" s="296">
        <v>0</v>
      </c>
      <c r="T68" s="296">
        <v>0</v>
      </c>
      <c r="U68" s="113">
        <f t="shared" si="7"/>
        <v>0</v>
      </c>
      <c r="V68" s="212">
        <f t="shared" si="8"/>
        <v>0</v>
      </c>
    </row>
    <row r="69" spans="1:22" s="138" customFormat="1" ht="12.75" hidden="1">
      <c r="A69" s="292">
        <v>64</v>
      </c>
      <c r="B69" s="43"/>
      <c r="C69" s="73"/>
      <c r="D69" s="90">
        <v>0</v>
      </c>
      <c r="E69" s="132">
        <f t="shared" si="5"/>
        <v>0</v>
      </c>
      <c r="F69" s="134">
        <v>0</v>
      </c>
      <c r="G69" s="296">
        <v>0</v>
      </c>
      <c r="H69" s="74">
        <v>0</v>
      </c>
      <c r="I69" s="74">
        <v>0</v>
      </c>
      <c r="J69" s="74">
        <v>0</v>
      </c>
      <c r="K69" s="74">
        <v>0</v>
      </c>
      <c r="L69" s="74">
        <v>0</v>
      </c>
      <c r="M69" s="296">
        <v>0</v>
      </c>
      <c r="N69" s="296">
        <v>0</v>
      </c>
      <c r="O69" s="135">
        <f t="shared" si="6"/>
        <v>0</v>
      </c>
      <c r="P69" s="296">
        <v>0</v>
      </c>
      <c r="Q69" s="296">
        <v>0</v>
      </c>
      <c r="R69" s="296">
        <v>0</v>
      </c>
      <c r="S69" s="296">
        <v>0</v>
      </c>
      <c r="T69" s="296">
        <v>0</v>
      </c>
      <c r="U69" s="113">
        <f t="shared" si="7"/>
        <v>0</v>
      </c>
      <c r="V69" s="212">
        <f t="shared" si="8"/>
        <v>0</v>
      </c>
    </row>
    <row r="70" spans="1:22" s="138" customFormat="1" ht="12.75" hidden="1">
      <c r="A70" s="292">
        <v>65</v>
      </c>
      <c r="B70" s="43"/>
      <c r="C70" s="73"/>
      <c r="D70" s="90">
        <v>0</v>
      </c>
      <c r="E70" s="132">
        <f t="shared" si="5"/>
        <v>0</v>
      </c>
      <c r="F70" s="134">
        <v>0</v>
      </c>
      <c r="G70" s="296">
        <v>0</v>
      </c>
      <c r="H70" s="74">
        <v>0</v>
      </c>
      <c r="I70" s="74">
        <v>0</v>
      </c>
      <c r="J70" s="74">
        <v>0</v>
      </c>
      <c r="K70" s="74">
        <v>0</v>
      </c>
      <c r="L70" s="74">
        <v>0</v>
      </c>
      <c r="M70" s="296">
        <v>0</v>
      </c>
      <c r="N70" s="296">
        <v>0</v>
      </c>
      <c r="O70" s="135">
        <f t="shared" si="6"/>
        <v>0</v>
      </c>
      <c r="P70" s="296">
        <v>0</v>
      </c>
      <c r="Q70" s="296">
        <v>0</v>
      </c>
      <c r="R70" s="296">
        <v>0</v>
      </c>
      <c r="S70" s="296">
        <v>0</v>
      </c>
      <c r="T70" s="296">
        <v>0</v>
      </c>
      <c r="U70" s="113">
        <f t="shared" si="7"/>
        <v>0</v>
      </c>
      <c r="V70" s="212">
        <f t="shared" si="8"/>
        <v>0</v>
      </c>
    </row>
    <row r="71" spans="1:22" s="138" customFormat="1" ht="12.75" hidden="1">
      <c r="A71" s="292">
        <v>66</v>
      </c>
      <c r="B71" s="43"/>
      <c r="C71" s="73"/>
      <c r="D71" s="90">
        <v>0</v>
      </c>
      <c r="E71" s="132">
        <f t="shared" ref="E71:E105" si="9">C71*D71</f>
        <v>0</v>
      </c>
      <c r="F71" s="134">
        <v>0</v>
      </c>
      <c r="G71" s="296">
        <v>0</v>
      </c>
      <c r="H71" s="74">
        <v>0</v>
      </c>
      <c r="I71" s="74">
        <v>0</v>
      </c>
      <c r="J71" s="74">
        <v>0</v>
      </c>
      <c r="K71" s="74">
        <v>0</v>
      </c>
      <c r="L71" s="74">
        <v>0</v>
      </c>
      <c r="M71" s="296">
        <v>0</v>
      </c>
      <c r="N71" s="296">
        <v>0</v>
      </c>
      <c r="O71" s="135">
        <f t="shared" ref="O71:O105" si="10">SUM(F71:N71)</f>
        <v>0</v>
      </c>
      <c r="P71" s="296">
        <v>0</v>
      </c>
      <c r="Q71" s="296">
        <v>0</v>
      </c>
      <c r="R71" s="296">
        <v>0</v>
      </c>
      <c r="S71" s="296">
        <v>0</v>
      </c>
      <c r="T71" s="296">
        <v>0</v>
      </c>
      <c r="U71" s="113">
        <f t="shared" ref="U71:U105" si="11">SUM(P71:T71)</f>
        <v>0</v>
      </c>
      <c r="V71" s="212">
        <f t="shared" ref="V71:V105" si="12">E71+O71+U71</f>
        <v>0</v>
      </c>
    </row>
    <row r="72" spans="1:22" s="138" customFormat="1" ht="12.75" hidden="1">
      <c r="A72" s="292">
        <v>67</v>
      </c>
      <c r="B72" s="43"/>
      <c r="C72" s="73"/>
      <c r="D72" s="90">
        <v>0</v>
      </c>
      <c r="E72" s="132">
        <f t="shared" si="9"/>
        <v>0</v>
      </c>
      <c r="F72" s="134">
        <v>0</v>
      </c>
      <c r="G72" s="296">
        <v>0</v>
      </c>
      <c r="H72" s="74">
        <v>0</v>
      </c>
      <c r="I72" s="74">
        <v>0</v>
      </c>
      <c r="J72" s="74">
        <v>0</v>
      </c>
      <c r="K72" s="74">
        <v>0</v>
      </c>
      <c r="L72" s="74">
        <v>0</v>
      </c>
      <c r="M72" s="296">
        <v>0</v>
      </c>
      <c r="N72" s="296">
        <v>0</v>
      </c>
      <c r="O72" s="135">
        <f t="shared" si="10"/>
        <v>0</v>
      </c>
      <c r="P72" s="296">
        <v>0</v>
      </c>
      <c r="Q72" s="296">
        <v>0</v>
      </c>
      <c r="R72" s="296">
        <v>0</v>
      </c>
      <c r="S72" s="296">
        <v>0</v>
      </c>
      <c r="T72" s="296">
        <v>0</v>
      </c>
      <c r="U72" s="113">
        <f t="shared" si="11"/>
        <v>0</v>
      </c>
      <c r="V72" s="212">
        <f t="shared" si="12"/>
        <v>0</v>
      </c>
    </row>
    <row r="73" spans="1:22" s="138" customFormat="1" ht="12.75" hidden="1">
      <c r="A73" s="292">
        <v>68</v>
      </c>
      <c r="B73" s="43"/>
      <c r="C73" s="73"/>
      <c r="D73" s="90">
        <v>0</v>
      </c>
      <c r="E73" s="132">
        <f t="shared" si="9"/>
        <v>0</v>
      </c>
      <c r="F73" s="134">
        <v>0</v>
      </c>
      <c r="G73" s="296">
        <v>0</v>
      </c>
      <c r="H73" s="74">
        <v>0</v>
      </c>
      <c r="I73" s="74">
        <v>0</v>
      </c>
      <c r="J73" s="74">
        <v>0</v>
      </c>
      <c r="K73" s="74">
        <v>0</v>
      </c>
      <c r="L73" s="74">
        <v>0</v>
      </c>
      <c r="M73" s="296">
        <v>0</v>
      </c>
      <c r="N73" s="296">
        <v>0</v>
      </c>
      <c r="O73" s="135">
        <f t="shared" si="10"/>
        <v>0</v>
      </c>
      <c r="P73" s="296">
        <v>0</v>
      </c>
      <c r="Q73" s="296">
        <v>0</v>
      </c>
      <c r="R73" s="296">
        <v>0</v>
      </c>
      <c r="S73" s="296">
        <v>0</v>
      </c>
      <c r="T73" s="296">
        <v>0</v>
      </c>
      <c r="U73" s="113">
        <f t="shared" si="11"/>
        <v>0</v>
      </c>
      <c r="V73" s="212">
        <f t="shared" si="12"/>
        <v>0</v>
      </c>
    </row>
    <row r="74" spans="1:22" s="138" customFormat="1" ht="12.75" hidden="1">
      <c r="A74" s="292">
        <v>69</v>
      </c>
      <c r="B74" s="43"/>
      <c r="C74" s="73"/>
      <c r="D74" s="90">
        <v>0</v>
      </c>
      <c r="E74" s="132">
        <f t="shared" si="9"/>
        <v>0</v>
      </c>
      <c r="F74" s="134">
        <v>0</v>
      </c>
      <c r="G74" s="296">
        <v>0</v>
      </c>
      <c r="H74" s="74">
        <v>0</v>
      </c>
      <c r="I74" s="74">
        <v>0</v>
      </c>
      <c r="J74" s="74">
        <v>0</v>
      </c>
      <c r="K74" s="74">
        <v>0</v>
      </c>
      <c r="L74" s="74">
        <v>0</v>
      </c>
      <c r="M74" s="296">
        <v>0</v>
      </c>
      <c r="N74" s="296">
        <v>0</v>
      </c>
      <c r="O74" s="135">
        <f t="shared" si="10"/>
        <v>0</v>
      </c>
      <c r="P74" s="296">
        <v>0</v>
      </c>
      <c r="Q74" s="296">
        <v>0</v>
      </c>
      <c r="R74" s="296">
        <v>0</v>
      </c>
      <c r="S74" s="296">
        <v>0</v>
      </c>
      <c r="T74" s="296">
        <v>0</v>
      </c>
      <c r="U74" s="113">
        <f t="shared" si="11"/>
        <v>0</v>
      </c>
      <c r="V74" s="212">
        <f t="shared" si="12"/>
        <v>0</v>
      </c>
    </row>
    <row r="75" spans="1:22" s="138" customFormat="1" ht="12.75" hidden="1">
      <c r="A75" s="292">
        <v>70</v>
      </c>
      <c r="B75" s="43"/>
      <c r="C75" s="73"/>
      <c r="D75" s="90">
        <v>0</v>
      </c>
      <c r="E75" s="132">
        <f t="shared" si="9"/>
        <v>0</v>
      </c>
      <c r="F75" s="134">
        <v>0</v>
      </c>
      <c r="G75" s="296">
        <v>0</v>
      </c>
      <c r="H75" s="74">
        <v>0</v>
      </c>
      <c r="I75" s="74">
        <v>0</v>
      </c>
      <c r="J75" s="74">
        <v>0</v>
      </c>
      <c r="K75" s="74">
        <v>0</v>
      </c>
      <c r="L75" s="74">
        <v>0</v>
      </c>
      <c r="M75" s="296">
        <v>0</v>
      </c>
      <c r="N75" s="296">
        <v>0</v>
      </c>
      <c r="O75" s="135">
        <f t="shared" si="10"/>
        <v>0</v>
      </c>
      <c r="P75" s="296">
        <v>0</v>
      </c>
      <c r="Q75" s="296">
        <v>0</v>
      </c>
      <c r="R75" s="296">
        <v>0</v>
      </c>
      <c r="S75" s="296">
        <v>0</v>
      </c>
      <c r="T75" s="296">
        <v>0</v>
      </c>
      <c r="U75" s="113">
        <f t="shared" si="11"/>
        <v>0</v>
      </c>
      <c r="V75" s="212">
        <f t="shared" si="12"/>
        <v>0</v>
      </c>
    </row>
    <row r="76" spans="1:22" s="138" customFormat="1" ht="12.75" hidden="1">
      <c r="A76" s="292">
        <v>71</v>
      </c>
      <c r="B76" s="43"/>
      <c r="C76" s="73"/>
      <c r="D76" s="90">
        <v>0</v>
      </c>
      <c r="E76" s="132">
        <f t="shared" si="9"/>
        <v>0</v>
      </c>
      <c r="F76" s="134">
        <v>0</v>
      </c>
      <c r="G76" s="296">
        <v>0</v>
      </c>
      <c r="H76" s="74">
        <v>0</v>
      </c>
      <c r="I76" s="74">
        <v>0</v>
      </c>
      <c r="J76" s="74">
        <v>0</v>
      </c>
      <c r="K76" s="74">
        <v>0</v>
      </c>
      <c r="L76" s="74">
        <v>0</v>
      </c>
      <c r="M76" s="296">
        <v>0</v>
      </c>
      <c r="N76" s="296">
        <v>0</v>
      </c>
      <c r="O76" s="135">
        <f t="shared" si="10"/>
        <v>0</v>
      </c>
      <c r="P76" s="296">
        <v>0</v>
      </c>
      <c r="Q76" s="296">
        <v>0</v>
      </c>
      <c r="R76" s="296">
        <v>0</v>
      </c>
      <c r="S76" s="296">
        <v>0</v>
      </c>
      <c r="T76" s="296">
        <v>0</v>
      </c>
      <c r="U76" s="113">
        <f t="shared" si="11"/>
        <v>0</v>
      </c>
      <c r="V76" s="212">
        <f t="shared" si="12"/>
        <v>0</v>
      </c>
    </row>
    <row r="77" spans="1:22" s="138" customFormat="1" ht="12.75" hidden="1">
      <c r="A77" s="292">
        <v>72</v>
      </c>
      <c r="B77" s="43"/>
      <c r="C77" s="73"/>
      <c r="D77" s="90">
        <v>0</v>
      </c>
      <c r="E77" s="132">
        <f t="shared" si="9"/>
        <v>0</v>
      </c>
      <c r="F77" s="134">
        <v>0</v>
      </c>
      <c r="G77" s="296">
        <v>0</v>
      </c>
      <c r="H77" s="74">
        <v>0</v>
      </c>
      <c r="I77" s="74">
        <v>0</v>
      </c>
      <c r="J77" s="74">
        <v>0</v>
      </c>
      <c r="K77" s="74">
        <v>0</v>
      </c>
      <c r="L77" s="74">
        <v>0</v>
      </c>
      <c r="M77" s="296">
        <v>0</v>
      </c>
      <c r="N77" s="296">
        <v>0</v>
      </c>
      <c r="O77" s="135">
        <f t="shared" si="10"/>
        <v>0</v>
      </c>
      <c r="P77" s="296">
        <v>0</v>
      </c>
      <c r="Q77" s="296">
        <v>0</v>
      </c>
      <c r="R77" s="296">
        <v>0</v>
      </c>
      <c r="S77" s="296">
        <v>0</v>
      </c>
      <c r="T77" s="296">
        <v>0</v>
      </c>
      <c r="U77" s="113">
        <f t="shared" si="11"/>
        <v>0</v>
      </c>
      <c r="V77" s="212">
        <f t="shared" si="12"/>
        <v>0</v>
      </c>
    </row>
    <row r="78" spans="1:22" s="138" customFormat="1" ht="12.75" hidden="1">
      <c r="A78" s="292">
        <v>73</v>
      </c>
      <c r="B78" s="43"/>
      <c r="C78" s="73"/>
      <c r="D78" s="90">
        <v>0</v>
      </c>
      <c r="E78" s="132">
        <f t="shared" si="9"/>
        <v>0</v>
      </c>
      <c r="F78" s="134">
        <v>0</v>
      </c>
      <c r="G78" s="296">
        <v>0</v>
      </c>
      <c r="H78" s="74">
        <v>0</v>
      </c>
      <c r="I78" s="74">
        <v>0</v>
      </c>
      <c r="J78" s="74">
        <v>0</v>
      </c>
      <c r="K78" s="74">
        <v>0</v>
      </c>
      <c r="L78" s="74">
        <v>0</v>
      </c>
      <c r="M78" s="296">
        <v>0</v>
      </c>
      <c r="N78" s="296">
        <v>0</v>
      </c>
      <c r="O78" s="135">
        <f t="shared" si="10"/>
        <v>0</v>
      </c>
      <c r="P78" s="296">
        <v>0</v>
      </c>
      <c r="Q78" s="296">
        <v>0</v>
      </c>
      <c r="R78" s="296">
        <v>0</v>
      </c>
      <c r="S78" s="296">
        <v>0</v>
      </c>
      <c r="T78" s="296">
        <v>0</v>
      </c>
      <c r="U78" s="113">
        <f t="shared" si="11"/>
        <v>0</v>
      </c>
      <c r="V78" s="212">
        <f t="shared" si="12"/>
        <v>0</v>
      </c>
    </row>
    <row r="79" spans="1:22" s="138" customFormat="1" ht="12.75" hidden="1">
      <c r="A79" s="292">
        <v>74</v>
      </c>
      <c r="B79" s="43"/>
      <c r="C79" s="73"/>
      <c r="D79" s="90">
        <v>0</v>
      </c>
      <c r="E79" s="132">
        <f t="shared" si="9"/>
        <v>0</v>
      </c>
      <c r="F79" s="134">
        <v>0</v>
      </c>
      <c r="G79" s="296">
        <v>0</v>
      </c>
      <c r="H79" s="74">
        <v>0</v>
      </c>
      <c r="I79" s="74">
        <v>0</v>
      </c>
      <c r="J79" s="74">
        <v>0</v>
      </c>
      <c r="K79" s="74">
        <v>0</v>
      </c>
      <c r="L79" s="74">
        <v>0</v>
      </c>
      <c r="M79" s="296">
        <v>0</v>
      </c>
      <c r="N79" s="296">
        <v>0</v>
      </c>
      <c r="O79" s="135">
        <f t="shared" si="10"/>
        <v>0</v>
      </c>
      <c r="P79" s="296">
        <v>0</v>
      </c>
      <c r="Q79" s="296">
        <v>0</v>
      </c>
      <c r="R79" s="296">
        <v>0</v>
      </c>
      <c r="S79" s="296">
        <v>0</v>
      </c>
      <c r="T79" s="296">
        <v>0</v>
      </c>
      <c r="U79" s="113">
        <f t="shared" si="11"/>
        <v>0</v>
      </c>
      <c r="V79" s="212">
        <f t="shared" si="12"/>
        <v>0</v>
      </c>
    </row>
    <row r="80" spans="1:22" s="138" customFormat="1" ht="12.75" hidden="1">
      <c r="A80" s="292">
        <v>75</v>
      </c>
      <c r="B80" s="43"/>
      <c r="C80" s="73"/>
      <c r="D80" s="90">
        <v>0</v>
      </c>
      <c r="E80" s="132">
        <f t="shared" si="9"/>
        <v>0</v>
      </c>
      <c r="F80" s="134">
        <v>0</v>
      </c>
      <c r="G80" s="296">
        <v>0</v>
      </c>
      <c r="H80" s="74">
        <v>0</v>
      </c>
      <c r="I80" s="74">
        <v>0</v>
      </c>
      <c r="J80" s="74">
        <v>0</v>
      </c>
      <c r="K80" s="74">
        <v>0</v>
      </c>
      <c r="L80" s="74">
        <v>0</v>
      </c>
      <c r="M80" s="296">
        <v>0</v>
      </c>
      <c r="N80" s="296">
        <v>0</v>
      </c>
      <c r="O80" s="135">
        <f t="shared" si="10"/>
        <v>0</v>
      </c>
      <c r="P80" s="296">
        <v>0</v>
      </c>
      <c r="Q80" s="296">
        <v>0</v>
      </c>
      <c r="R80" s="296">
        <v>0</v>
      </c>
      <c r="S80" s="296">
        <v>0</v>
      </c>
      <c r="T80" s="296">
        <v>0</v>
      </c>
      <c r="U80" s="113">
        <f t="shared" si="11"/>
        <v>0</v>
      </c>
      <c r="V80" s="212">
        <f t="shared" si="12"/>
        <v>0</v>
      </c>
    </row>
    <row r="81" spans="1:22" s="138" customFormat="1" ht="12.75" hidden="1">
      <c r="A81" s="292">
        <v>76</v>
      </c>
      <c r="B81" s="43"/>
      <c r="C81" s="73"/>
      <c r="D81" s="90">
        <v>0</v>
      </c>
      <c r="E81" s="132">
        <f t="shared" si="9"/>
        <v>0</v>
      </c>
      <c r="F81" s="134">
        <v>0</v>
      </c>
      <c r="G81" s="296">
        <v>0</v>
      </c>
      <c r="H81" s="74">
        <v>0</v>
      </c>
      <c r="I81" s="74">
        <v>0</v>
      </c>
      <c r="J81" s="74">
        <v>0</v>
      </c>
      <c r="K81" s="74">
        <v>0</v>
      </c>
      <c r="L81" s="74">
        <v>0</v>
      </c>
      <c r="M81" s="296">
        <v>0</v>
      </c>
      <c r="N81" s="296">
        <v>0</v>
      </c>
      <c r="O81" s="135">
        <f t="shared" si="10"/>
        <v>0</v>
      </c>
      <c r="P81" s="296">
        <v>0</v>
      </c>
      <c r="Q81" s="296">
        <v>0</v>
      </c>
      <c r="R81" s="296">
        <v>0</v>
      </c>
      <c r="S81" s="296">
        <v>0</v>
      </c>
      <c r="T81" s="296">
        <v>0</v>
      </c>
      <c r="U81" s="113">
        <f t="shared" si="11"/>
        <v>0</v>
      </c>
      <c r="V81" s="212">
        <f t="shared" si="12"/>
        <v>0</v>
      </c>
    </row>
    <row r="82" spans="1:22" s="138" customFormat="1" ht="12.75" hidden="1">
      <c r="A82" s="292">
        <v>77</v>
      </c>
      <c r="B82" s="43"/>
      <c r="C82" s="73"/>
      <c r="D82" s="90">
        <v>0</v>
      </c>
      <c r="E82" s="132">
        <f t="shared" si="9"/>
        <v>0</v>
      </c>
      <c r="F82" s="134">
        <v>0</v>
      </c>
      <c r="G82" s="296">
        <v>0</v>
      </c>
      <c r="H82" s="74">
        <v>0</v>
      </c>
      <c r="I82" s="74">
        <v>0</v>
      </c>
      <c r="J82" s="74">
        <v>0</v>
      </c>
      <c r="K82" s="74">
        <v>0</v>
      </c>
      <c r="L82" s="74">
        <v>0</v>
      </c>
      <c r="M82" s="296">
        <v>0</v>
      </c>
      <c r="N82" s="296">
        <v>0</v>
      </c>
      <c r="O82" s="135">
        <f t="shared" si="10"/>
        <v>0</v>
      </c>
      <c r="P82" s="296">
        <v>0</v>
      </c>
      <c r="Q82" s="296">
        <v>0</v>
      </c>
      <c r="R82" s="296">
        <v>0</v>
      </c>
      <c r="S82" s="296">
        <v>0</v>
      </c>
      <c r="T82" s="296">
        <v>0</v>
      </c>
      <c r="U82" s="113">
        <f t="shared" si="11"/>
        <v>0</v>
      </c>
      <c r="V82" s="212">
        <f t="shared" si="12"/>
        <v>0</v>
      </c>
    </row>
    <row r="83" spans="1:22" s="138" customFormat="1" ht="12.75" hidden="1">
      <c r="A83" s="292">
        <v>78</v>
      </c>
      <c r="B83" s="43"/>
      <c r="C83" s="73"/>
      <c r="D83" s="90">
        <v>0</v>
      </c>
      <c r="E83" s="132">
        <f t="shared" si="9"/>
        <v>0</v>
      </c>
      <c r="F83" s="134">
        <v>0</v>
      </c>
      <c r="G83" s="296">
        <v>0</v>
      </c>
      <c r="H83" s="74">
        <v>0</v>
      </c>
      <c r="I83" s="74">
        <v>0</v>
      </c>
      <c r="J83" s="74">
        <v>0</v>
      </c>
      <c r="K83" s="74">
        <v>0</v>
      </c>
      <c r="L83" s="74">
        <v>0</v>
      </c>
      <c r="M83" s="296">
        <v>0</v>
      </c>
      <c r="N83" s="296">
        <v>0</v>
      </c>
      <c r="O83" s="135">
        <f t="shared" si="10"/>
        <v>0</v>
      </c>
      <c r="P83" s="296">
        <v>0</v>
      </c>
      <c r="Q83" s="296">
        <v>0</v>
      </c>
      <c r="R83" s="296">
        <v>0</v>
      </c>
      <c r="S83" s="296">
        <v>0</v>
      </c>
      <c r="T83" s="296">
        <v>0</v>
      </c>
      <c r="U83" s="113">
        <f t="shared" si="11"/>
        <v>0</v>
      </c>
      <c r="V83" s="212">
        <f t="shared" si="12"/>
        <v>0</v>
      </c>
    </row>
    <row r="84" spans="1:22" s="138" customFormat="1" ht="12.75" hidden="1">
      <c r="A84" s="292">
        <v>79</v>
      </c>
      <c r="B84" s="43"/>
      <c r="C84" s="73"/>
      <c r="D84" s="90">
        <v>0</v>
      </c>
      <c r="E84" s="132">
        <f t="shared" si="9"/>
        <v>0</v>
      </c>
      <c r="F84" s="134">
        <v>0</v>
      </c>
      <c r="G84" s="296">
        <v>0</v>
      </c>
      <c r="H84" s="74">
        <v>0</v>
      </c>
      <c r="I84" s="74">
        <v>0</v>
      </c>
      <c r="J84" s="74">
        <v>0</v>
      </c>
      <c r="K84" s="74">
        <v>0</v>
      </c>
      <c r="L84" s="74">
        <v>0</v>
      </c>
      <c r="M84" s="296">
        <v>0</v>
      </c>
      <c r="N84" s="296">
        <v>0</v>
      </c>
      <c r="O84" s="135">
        <f t="shared" si="10"/>
        <v>0</v>
      </c>
      <c r="P84" s="296">
        <v>0</v>
      </c>
      <c r="Q84" s="296">
        <v>0</v>
      </c>
      <c r="R84" s="296">
        <v>0</v>
      </c>
      <c r="S84" s="296">
        <v>0</v>
      </c>
      <c r="T84" s="296">
        <v>0</v>
      </c>
      <c r="U84" s="113">
        <f t="shared" si="11"/>
        <v>0</v>
      </c>
      <c r="V84" s="212">
        <f t="shared" si="12"/>
        <v>0</v>
      </c>
    </row>
    <row r="85" spans="1:22" s="138" customFormat="1" ht="12.75" hidden="1">
      <c r="A85" s="292">
        <v>80</v>
      </c>
      <c r="B85" s="43"/>
      <c r="C85" s="73"/>
      <c r="D85" s="90">
        <v>0</v>
      </c>
      <c r="E85" s="132">
        <f t="shared" si="9"/>
        <v>0</v>
      </c>
      <c r="F85" s="134">
        <v>0</v>
      </c>
      <c r="G85" s="296">
        <v>0</v>
      </c>
      <c r="H85" s="74">
        <v>0</v>
      </c>
      <c r="I85" s="74">
        <v>0</v>
      </c>
      <c r="J85" s="74">
        <v>0</v>
      </c>
      <c r="K85" s="74">
        <v>0</v>
      </c>
      <c r="L85" s="74">
        <v>0</v>
      </c>
      <c r="M85" s="296">
        <v>0</v>
      </c>
      <c r="N85" s="296">
        <v>0</v>
      </c>
      <c r="O85" s="135">
        <f t="shared" si="10"/>
        <v>0</v>
      </c>
      <c r="P85" s="296">
        <v>0</v>
      </c>
      <c r="Q85" s="296">
        <v>0</v>
      </c>
      <c r="R85" s="296">
        <v>0</v>
      </c>
      <c r="S85" s="296">
        <v>0</v>
      </c>
      <c r="T85" s="296">
        <v>0</v>
      </c>
      <c r="U85" s="113">
        <f t="shared" si="11"/>
        <v>0</v>
      </c>
      <c r="V85" s="212">
        <f t="shared" si="12"/>
        <v>0</v>
      </c>
    </row>
    <row r="86" spans="1:22" s="138" customFormat="1" ht="12.75" hidden="1">
      <c r="A86" s="292">
        <v>81</v>
      </c>
      <c r="B86" s="43"/>
      <c r="C86" s="73"/>
      <c r="D86" s="90">
        <v>0</v>
      </c>
      <c r="E86" s="132">
        <f t="shared" si="9"/>
        <v>0</v>
      </c>
      <c r="F86" s="134">
        <v>0</v>
      </c>
      <c r="G86" s="296">
        <v>0</v>
      </c>
      <c r="H86" s="74">
        <v>0</v>
      </c>
      <c r="I86" s="74">
        <v>0</v>
      </c>
      <c r="J86" s="74">
        <v>0</v>
      </c>
      <c r="K86" s="74">
        <v>0</v>
      </c>
      <c r="L86" s="74">
        <v>0</v>
      </c>
      <c r="M86" s="296">
        <v>0</v>
      </c>
      <c r="N86" s="296">
        <v>0</v>
      </c>
      <c r="O86" s="135">
        <f t="shared" si="10"/>
        <v>0</v>
      </c>
      <c r="P86" s="296">
        <v>0</v>
      </c>
      <c r="Q86" s="296">
        <v>0</v>
      </c>
      <c r="R86" s="296">
        <v>0</v>
      </c>
      <c r="S86" s="296">
        <v>0</v>
      </c>
      <c r="T86" s="296">
        <v>0</v>
      </c>
      <c r="U86" s="113">
        <f t="shared" si="11"/>
        <v>0</v>
      </c>
      <c r="V86" s="212">
        <f t="shared" si="12"/>
        <v>0</v>
      </c>
    </row>
    <row r="87" spans="1:22" s="138" customFormat="1" ht="12.75" hidden="1">
      <c r="A87" s="292">
        <v>82</v>
      </c>
      <c r="B87" s="43"/>
      <c r="C87" s="73"/>
      <c r="D87" s="90">
        <v>0</v>
      </c>
      <c r="E87" s="132">
        <f t="shared" si="9"/>
        <v>0</v>
      </c>
      <c r="F87" s="134">
        <v>0</v>
      </c>
      <c r="G87" s="296">
        <v>0</v>
      </c>
      <c r="H87" s="74">
        <v>0</v>
      </c>
      <c r="I87" s="74">
        <v>0</v>
      </c>
      <c r="J87" s="74">
        <v>0</v>
      </c>
      <c r="K87" s="74">
        <v>0</v>
      </c>
      <c r="L87" s="74">
        <v>0</v>
      </c>
      <c r="M87" s="296">
        <v>0</v>
      </c>
      <c r="N87" s="296">
        <v>0</v>
      </c>
      <c r="O87" s="135">
        <f t="shared" si="10"/>
        <v>0</v>
      </c>
      <c r="P87" s="296">
        <v>0</v>
      </c>
      <c r="Q87" s="296">
        <v>0</v>
      </c>
      <c r="R87" s="296">
        <v>0</v>
      </c>
      <c r="S87" s="296">
        <v>0</v>
      </c>
      <c r="T87" s="296">
        <v>0</v>
      </c>
      <c r="U87" s="113">
        <f t="shared" si="11"/>
        <v>0</v>
      </c>
      <c r="V87" s="212">
        <f t="shared" si="12"/>
        <v>0</v>
      </c>
    </row>
    <row r="88" spans="1:22" s="138" customFormat="1" ht="12.75" hidden="1">
      <c r="A88" s="292">
        <v>83</v>
      </c>
      <c r="B88" s="43"/>
      <c r="C88" s="73"/>
      <c r="D88" s="90">
        <v>0</v>
      </c>
      <c r="E88" s="132">
        <f t="shared" si="9"/>
        <v>0</v>
      </c>
      <c r="F88" s="134">
        <v>0</v>
      </c>
      <c r="G88" s="296">
        <v>0</v>
      </c>
      <c r="H88" s="74">
        <v>0</v>
      </c>
      <c r="I88" s="74">
        <v>0</v>
      </c>
      <c r="J88" s="74">
        <v>0</v>
      </c>
      <c r="K88" s="74">
        <v>0</v>
      </c>
      <c r="L88" s="74">
        <v>0</v>
      </c>
      <c r="M88" s="296">
        <v>0</v>
      </c>
      <c r="N88" s="296">
        <v>0</v>
      </c>
      <c r="O88" s="135">
        <f t="shared" si="10"/>
        <v>0</v>
      </c>
      <c r="P88" s="296">
        <v>0</v>
      </c>
      <c r="Q88" s="296">
        <v>0</v>
      </c>
      <c r="R88" s="296">
        <v>0</v>
      </c>
      <c r="S88" s="296">
        <v>0</v>
      </c>
      <c r="T88" s="296">
        <v>0</v>
      </c>
      <c r="U88" s="113">
        <f t="shared" si="11"/>
        <v>0</v>
      </c>
      <c r="V88" s="212">
        <f t="shared" si="12"/>
        <v>0</v>
      </c>
    </row>
    <row r="89" spans="1:22" s="138" customFormat="1" ht="12.75" hidden="1">
      <c r="A89" s="292">
        <v>84</v>
      </c>
      <c r="B89" s="43"/>
      <c r="C89" s="73"/>
      <c r="D89" s="90">
        <v>0</v>
      </c>
      <c r="E89" s="132">
        <f t="shared" si="9"/>
        <v>0</v>
      </c>
      <c r="F89" s="134">
        <v>0</v>
      </c>
      <c r="G89" s="296">
        <v>0</v>
      </c>
      <c r="H89" s="74">
        <v>0</v>
      </c>
      <c r="I89" s="74">
        <v>0</v>
      </c>
      <c r="J89" s="74">
        <v>0</v>
      </c>
      <c r="K89" s="74">
        <v>0</v>
      </c>
      <c r="L89" s="74">
        <v>0</v>
      </c>
      <c r="M89" s="296">
        <v>0</v>
      </c>
      <c r="N89" s="296">
        <v>0</v>
      </c>
      <c r="O89" s="135">
        <f t="shared" si="10"/>
        <v>0</v>
      </c>
      <c r="P89" s="296">
        <v>0</v>
      </c>
      <c r="Q89" s="296">
        <v>0</v>
      </c>
      <c r="R89" s="296">
        <v>0</v>
      </c>
      <c r="S89" s="296">
        <v>0</v>
      </c>
      <c r="T89" s="296">
        <v>0</v>
      </c>
      <c r="U89" s="113">
        <f t="shared" si="11"/>
        <v>0</v>
      </c>
      <c r="V89" s="212">
        <f t="shared" si="12"/>
        <v>0</v>
      </c>
    </row>
    <row r="90" spans="1:22" s="138" customFormat="1" ht="12.75" hidden="1">
      <c r="A90" s="292">
        <v>85</v>
      </c>
      <c r="B90" s="43"/>
      <c r="C90" s="73"/>
      <c r="D90" s="90">
        <v>0</v>
      </c>
      <c r="E90" s="132">
        <f t="shared" si="9"/>
        <v>0</v>
      </c>
      <c r="F90" s="134">
        <v>0</v>
      </c>
      <c r="G90" s="296">
        <v>0</v>
      </c>
      <c r="H90" s="74">
        <v>0</v>
      </c>
      <c r="I90" s="74">
        <v>0</v>
      </c>
      <c r="J90" s="74">
        <v>0</v>
      </c>
      <c r="K90" s="74">
        <v>0</v>
      </c>
      <c r="L90" s="74">
        <v>0</v>
      </c>
      <c r="M90" s="296">
        <v>0</v>
      </c>
      <c r="N90" s="296">
        <v>0</v>
      </c>
      <c r="O90" s="135">
        <f t="shared" si="10"/>
        <v>0</v>
      </c>
      <c r="P90" s="296">
        <v>0</v>
      </c>
      <c r="Q90" s="296">
        <v>0</v>
      </c>
      <c r="R90" s="296">
        <v>0</v>
      </c>
      <c r="S90" s="296">
        <v>0</v>
      </c>
      <c r="T90" s="296">
        <v>0</v>
      </c>
      <c r="U90" s="113">
        <f t="shared" si="11"/>
        <v>0</v>
      </c>
      <c r="V90" s="212">
        <f t="shared" si="12"/>
        <v>0</v>
      </c>
    </row>
    <row r="91" spans="1:22" s="138" customFormat="1" ht="12.75" hidden="1">
      <c r="A91" s="292">
        <v>86</v>
      </c>
      <c r="B91" s="43"/>
      <c r="C91" s="73"/>
      <c r="D91" s="90">
        <v>0</v>
      </c>
      <c r="E91" s="132">
        <f t="shared" si="9"/>
        <v>0</v>
      </c>
      <c r="F91" s="134">
        <v>0</v>
      </c>
      <c r="G91" s="296">
        <v>0</v>
      </c>
      <c r="H91" s="74">
        <v>0</v>
      </c>
      <c r="I91" s="74">
        <v>0</v>
      </c>
      <c r="J91" s="74">
        <v>0</v>
      </c>
      <c r="K91" s="74">
        <v>0</v>
      </c>
      <c r="L91" s="74">
        <v>0</v>
      </c>
      <c r="M91" s="296">
        <v>0</v>
      </c>
      <c r="N91" s="296">
        <v>0</v>
      </c>
      <c r="O91" s="135">
        <f t="shared" si="10"/>
        <v>0</v>
      </c>
      <c r="P91" s="296">
        <v>0</v>
      </c>
      <c r="Q91" s="296">
        <v>0</v>
      </c>
      <c r="R91" s="296">
        <v>0</v>
      </c>
      <c r="S91" s="296">
        <v>0</v>
      </c>
      <c r="T91" s="296">
        <v>0</v>
      </c>
      <c r="U91" s="113">
        <f t="shared" si="11"/>
        <v>0</v>
      </c>
      <c r="V91" s="212">
        <f t="shared" si="12"/>
        <v>0</v>
      </c>
    </row>
    <row r="92" spans="1:22" s="138" customFormat="1" ht="12.75" hidden="1">
      <c r="A92" s="292">
        <v>87</v>
      </c>
      <c r="B92" s="43"/>
      <c r="C92" s="73"/>
      <c r="D92" s="90">
        <v>0</v>
      </c>
      <c r="E92" s="132">
        <f t="shared" si="9"/>
        <v>0</v>
      </c>
      <c r="F92" s="134">
        <v>0</v>
      </c>
      <c r="G92" s="296">
        <v>0</v>
      </c>
      <c r="H92" s="74">
        <v>0</v>
      </c>
      <c r="I92" s="74">
        <v>0</v>
      </c>
      <c r="J92" s="74">
        <v>0</v>
      </c>
      <c r="K92" s="74">
        <v>0</v>
      </c>
      <c r="L92" s="74">
        <v>0</v>
      </c>
      <c r="M92" s="296">
        <v>0</v>
      </c>
      <c r="N92" s="296">
        <v>0</v>
      </c>
      <c r="O92" s="135">
        <f t="shared" si="10"/>
        <v>0</v>
      </c>
      <c r="P92" s="296">
        <v>0</v>
      </c>
      <c r="Q92" s="296">
        <v>0</v>
      </c>
      <c r="R92" s="296">
        <v>0</v>
      </c>
      <c r="S92" s="296">
        <v>0</v>
      </c>
      <c r="T92" s="296">
        <v>0</v>
      </c>
      <c r="U92" s="113">
        <f t="shared" si="11"/>
        <v>0</v>
      </c>
      <c r="V92" s="212">
        <f t="shared" si="12"/>
        <v>0</v>
      </c>
    </row>
    <row r="93" spans="1:22" s="138" customFormat="1" ht="12.75" hidden="1">
      <c r="A93" s="292">
        <v>88</v>
      </c>
      <c r="B93" s="43"/>
      <c r="C93" s="73"/>
      <c r="D93" s="90">
        <v>0</v>
      </c>
      <c r="E93" s="132">
        <f t="shared" si="9"/>
        <v>0</v>
      </c>
      <c r="F93" s="134">
        <v>0</v>
      </c>
      <c r="G93" s="296">
        <v>0</v>
      </c>
      <c r="H93" s="74">
        <v>0</v>
      </c>
      <c r="I93" s="74">
        <v>0</v>
      </c>
      <c r="J93" s="74">
        <v>0</v>
      </c>
      <c r="K93" s="74">
        <v>0</v>
      </c>
      <c r="L93" s="74">
        <v>0</v>
      </c>
      <c r="M93" s="296">
        <v>0</v>
      </c>
      <c r="N93" s="296">
        <v>0</v>
      </c>
      <c r="O93" s="135">
        <f t="shared" si="10"/>
        <v>0</v>
      </c>
      <c r="P93" s="296">
        <v>0</v>
      </c>
      <c r="Q93" s="296">
        <v>0</v>
      </c>
      <c r="R93" s="296">
        <v>0</v>
      </c>
      <c r="S93" s="296">
        <v>0</v>
      </c>
      <c r="T93" s="296">
        <v>0</v>
      </c>
      <c r="U93" s="113">
        <f t="shared" si="11"/>
        <v>0</v>
      </c>
      <c r="V93" s="212">
        <f t="shared" si="12"/>
        <v>0</v>
      </c>
    </row>
    <row r="94" spans="1:22" s="138" customFormat="1" ht="12.75" hidden="1">
      <c r="A94" s="292">
        <v>89</v>
      </c>
      <c r="B94" s="43"/>
      <c r="C94" s="73"/>
      <c r="D94" s="90">
        <v>0</v>
      </c>
      <c r="E94" s="132">
        <f t="shared" si="9"/>
        <v>0</v>
      </c>
      <c r="F94" s="134">
        <v>0</v>
      </c>
      <c r="G94" s="296">
        <v>0</v>
      </c>
      <c r="H94" s="74">
        <v>0</v>
      </c>
      <c r="I94" s="74">
        <v>0</v>
      </c>
      <c r="J94" s="74">
        <v>0</v>
      </c>
      <c r="K94" s="74">
        <v>0</v>
      </c>
      <c r="L94" s="74">
        <v>0</v>
      </c>
      <c r="M94" s="296">
        <v>0</v>
      </c>
      <c r="N94" s="296">
        <v>0</v>
      </c>
      <c r="O94" s="135">
        <f t="shared" si="10"/>
        <v>0</v>
      </c>
      <c r="P94" s="296">
        <v>0</v>
      </c>
      <c r="Q94" s="296">
        <v>0</v>
      </c>
      <c r="R94" s="296">
        <v>0</v>
      </c>
      <c r="S94" s="296">
        <v>0</v>
      </c>
      <c r="T94" s="296">
        <v>0</v>
      </c>
      <c r="U94" s="113">
        <f t="shared" si="11"/>
        <v>0</v>
      </c>
      <c r="V94" s="212">
        <f t="shared" si="12"/>
        <v>0</v>
      </c>
    </row>
    <row r="95" spans="1:22" s="138" customFormat="1" ht="12.75" hidden="1">
      <c r="A95" s="292">
        <v>90</v>
      </c>
      <c r="B95" s="43"/>
      <c r="C95" s="73"/>
      <c r="D95" s="90">
        <v>0</v>
      </c>
      <c r="E95" s="132">
        <f t="shared" si="9"/>
        <v>0</v>
      </c>
      <c r="F95" s="134">
        <v>0</v>
      </c>
      <c r="G95" s="296">
        <v>0</v>
      </c>
      <c r="H95" s="74">
        <v>0</v>
      </c>
      <c r="I95" s="74">
        <v>0</v>
      </c>
      <c r="J95" s="74">
        <v>0</v>
      </c>
      <c r="K95" s="74">
        <v>0</v>
      </c>
      <c r="L95" s="74">
        <v>0</v>
      </c>
      <c r="M95" s="296">
        <v>0</v>
      </c>
      <c r="N95" s="296">
        <v>0</v>
      </c>
      <c r="O95" s="135">
        <f t="shared" si="10"/>
        <v>0</v>
      </c>
      <c r="P95" s="296">
        <v>0</v>
      </c>
      <c r="Q95" s="296">
        <v>0</v>
      </c>
      <c r="R95" s="296">
        <v>0</v>
      </c>
      <c r="S95" s="296">
        <v>0</v>
      </c>
      <c r="T95" s="296">
        <v>0</v>
      </c>
      <c r="U95" s="113">
        <f t="shared" si="11"/>
        <v>0</v>
      </c>
      <c r="V95" s="212">
        <f t="shared" si="12"/>
        <v>0</v>
      </c>
    </row>
    <row r="96" spans="1:22" s="138" customFormat="1" ht="12.75" hidden="1">
      <c r="A96" s="292">
        <v>91</v>
      </c>
      <c r="B96" s="43"/>
      <c r="C96" s="73"/>
      <c r="D96" s="90">
        <v>0</v>
      </c>
      <c r="E96" s="132">
        <f t="shared" si="9"/>
        <v>0</v>
      </c>
      <c r="F96" s="134">
        <v>0</v>
      </c>
      <c r="G96" s="296">
        <v>0</v>
      </c>
      <c r="H96" s="74">
        <v>0</v>
      </c>
      <c r="I96" s="74">
        <v>0</v>
      </c>
      <c r="J96" s="74">
        <v>0</v>
      </c>
      <c r="K96" s="74">
        <v>0</v>
      </c>
      <c r="L96" s="74">
        <v>0</v>
      </c>
      <c r="M96" s="296">
        <v>0</v>
      </c>
      <c r="N96" s="296">
        <v>0</v>
      </c>
      <c r="O96" s="135">
        <f t="shared" si="10"/>
        <v>0</v>
      </c>
      <c r="P96" s="296">
        <v>0</v>
      </c>
      <c r="Q96" s="296">
        <v>0</v>
      </c>
      <c r="R96" s="296">
        <v>0</v>
      </c>
      <c r="S96" s="296">
        <v>0</v>
      </c>
      <c r="T96" s="296">
        <v>0</v>
      </c>
      <c r="U96" s="113">
        <f t="shared" si="11"/>
        <v>0</v>
      </c>
      <c r="V96" s="212">
        <f t="shared" si="12"/>
        <v>0</v>
      </c>
    </row>
    <row r="97" spans="1:23" s="138" customFormat="1" ht="12.75" hidden="1">
      <c r="A97" s="292">
        <v>92</v>
      </c>
      <c r="B97" s="43"/>
      <c r="C97" s="73"/>
      <c r="D97" s="90">
        <v>0</v>
      </c>
      <c r="E97" s="132">
        <f t="shared" si="9"/>
        <v>0</v>
      </c>
      <c r="F97" s="134">
        <v>0</v>
      </c>
      <c r="G97" s="296">
        <v>0</v>
      </c>
      <c r="H97" s="74">
        <v>0</v>
      </c>
      <c r="I97" s="74">
        <v>0</v>
      </c>
      <c r="J97" s="74">
        <v>0</v>
      </c>
      <c r="K97" s="74">
        <v>0</v>
      </c>
      <c r="L97" s="74">
        <v>0</v>
      </c>
      <c r="M97" s="296">
        <v>0</v>
      </c>
      <c r="N97" s="296">
        <v>0</v>
      </c>
      <c r="O97" s="135">
        <f t="shared" si="10"/>
        <v>0</v>
      </c>
      <c r="P97" s="296">
        <v>0</v>
      </c>
      <c r="Q97" s="296">
        <v>0</v>
      </c>
      <c r="R97" s="296">
        <v>0</v>
      </c>
      <c r="S97" s="296">
        <v>0</v>
      </c>
      <c r="T97" s="296">
        <v>0</v>
      </c>
      <c r="U97" s="113">
        <f t="shared" si="11"/>
        <v>0</v>
      </c>
      <c r="V97" s="212">
        <f t="shared" si="12"/>
        <v>0</v>
      </c>
    </row>
    <row r="98" spans="1:23" s="138" customFormat="1" ht="12.75" hidden="1">
      <c r="A98" s="292">
        <v>93</v>
      </c>
      <c r="B98" s="43"/>
      <c r="C98" s="73"/>
      <c r="D98" s="90">
        <v>0</v>
      </c>
      <c r="E98" s="132">
        <f t="shared" si="9"/>
        <v>0</v>
      </c>
      <c r="F98" s="134">
        <v>0</v>
      </c>
      <c r="G98" s="296">
        <v>0</v>
      </c>
      <c r="H98" s="74">
        <v>0</v>
      </c>
      <c r="I98" s="74">
        <v>0</v>
      </c>
      <c r="J98" s="74">
        <v>0</v>
      </c>
      <c r="K98" s="74">
        <v>0</v>
      </c>
      <c r="L98" s="74">
        <v>0</v>
      </c>
      <c r="M98" s="296">
        <v>0</v>
      </c>
      <c r="N98" s="296">
        <v>0</v>
      </c>
      <c r="O98" s="135">
        <f t="shared" si="10"/>
        <v>0</v>
      </c>
      <c r="P98" s="296">
        <v>0</v>
      </c>
      <c r="Q98" s="296">
        <v>0</v>
      </c>
      <c r="R98" s="296">
        <v>0</v>
      </c>
      <c r="S98" s="296">
        <v>0</v>
      </c>
      <c r="T98" s="296">
        <v>0</v>
      </c>
      <c r="U98" s="113">
        <f t="shared" si="11"/>
        <v>0</v>
      </c>
      <c r="V98" s="212">
        <f t="shared" si="12"/>
        <v>0</v>
      </c>
    </row>
    <row r="99" spans="1:23" s="138" customFormat="1" ht="12.75" hidden="1">
      <c r="A99" s="292">
        <v>94</v>
      </c>
      <c r="B99" s="43"/>
      <c r="C99" s="73"/>
      <c r="D99" s="90">
        <v>0</v>
      </c>
      <c r="E99" s="132">
        <f t="shared" si="9"/>
        <v>0</v>
      </c>
      <c r="F99" s="134">
        <v>0</v>
      </c>
      <c r="G99" s="296">
        <v>0</v>
      </c>
      <c r="H99" s="74">
        <v>0</v>
      </c>
      <c r="I99" s="74">
        <v>0</v>
      </c>
      <c r="J99" s="74">
        <v>0</v>
      </c>
      <c r="K99" s="74">
        <v>0</v>
      </c>
      <c r="L99" s="74">
        <v>0</v>
      </c>
      <c r="M99" s="296">
        <v>0</v>
      </c>
      <c r="N99" s="296">
        <v>0</v>
      </c>
      <c r="O99" s="135">
        <f t="shared" si="10"/>
        <v>0</v>
      </c>
      <c r="P99" s="296">
        <v>0</v>
      </c>
      <c r="Q99" s="296">
        <v>0</v>
      </c>
      <c r="R99" s="296">
        <v>0</v>
      </c>
      <c r="S99" s="296">
        <v>0</v>
      </c>
      <c r="T99" s="296">
        <v>0</v>
      </c>
      <c r="U99" s="113">
        <f t="shared" si="11"/>
        <v>0</v>
      </c>
      <c r="V99" s="212">
        <f t="shared" si="12"/>
        <v>0</v>
      </c>
    </row>
    <row r="100" spans="1:23" s="138" customFormat="1" ht="12.75" hidden="1">
      <c r="A100" s="292">
        <v>95</v>
      </c>
      <c r="B100" s="43"/>
      <c r="C100" s="73"/>
      <c r="D100" s="90">
        <v>0</v>
      </c>
      <c r="E100" s="132">
        <f t="shared" si="9"/>
        <v>0</v>
      </c>
      <c r="F100" s="134">
        <v>0</v>
      </c>
      <c r="G100" s="296">
        <v>0</v>
      </c>
      <c r="H100" s="74">
        <v>0</v>
      </c>
      <c r="I100" s="74">
        <v>0</v>
      </c>
      <c r="J100" s="74">
        <v>0</v>
      </c>
      <c r="K100" s="74">
        <v>0</v>
      </c>
      <c r="L100" s="74">
        <v>0</v>
      </c>
      <c r="M100" s="296">
        <v>0</v>
      </c>
      <c r="N100" s="296">
        <v>0</v>
      </c>
      <c r="O100" s="135">
        <f t="shared" si="10"/>
        <v>0</v>
      </c>
      <c r="P100" s="296">
        <v>0</v>
      </c>
      <c r="Q100" s="296">
        <v>0</v>
      </c>
      <c r="R100" s="296">
        <v>0</v>
      </c>
      <c r="S100" s="296">
        <v>0</v>
      </c>
      <c r="T100" s="296">
        <v>0</v>
      </c>
      <c r="U100" s="113">
        <f t="shared" si="11"/>
        <v>0</v>
      </c>
      <c r="V100" s="212">
        <f t="shared" si="12"/>
        <v>0</v>
      </c>
    </row>
    <row r="101" spans="1:23" s="138" customFormat="1" ht="12.75" hidden="1">
      <c r="A101" s="292">
        <v>96</v>
      </c>
      <c r="B101" s="43"/>
      <c r="C101" s="73"/>
      <c r="D101" s="90">
        <v>0</v>
      </c>
      <c r="E101" s="132">
        <f t="shared" si="9"/>
        <v>0</v>
      </c>
      <c r="F101" s="134">
        <v>0</v>
      </c>
      <c r="G101" s="296">
        <v>0</v>
      </c>
      <c r="H101" s="74">
        <v>0</v>
      </c>
      <c r="I101" s="74">
        <v>0</v>
      </c>
      <c r="J101" s="74">
        <v>0</v>
      </c>
      <c r="K101" s="74">
        <v>0</v>
      </c>
      <c r="L101" s="74">
        <v>0</v>
      </c>
      <c r="M101" s="296">
        <v>0</v>
      </c>
      <c r="N101" s="296">
        <v>0</v>
      </c>
      <c r="O101" s="135">
        <f t="shared" si="10"/>
        <v>0</v>
      </c>
      <c r="P101" s="296">
        <v>0</v>
      </c>
      <c r="Q101" s="296">
        <v>0</v>
      </c>
      <c r="R101" s="296">
        <v>0</v>
      </c>
      <c r="S101" s="296">
        <v>0</v>
      </c>
      <c r="T101" s="296">
        <v>0</v>
      </c>
      <c r="U101" s="113">
        <f t="shared" si="11"/>
        <v>0</v>
      </c>
      <c r="V101" s="212">
        <f t="shared" si="12"/>
        <v>0</v>
      </c>
    </row>
    <row r="102" spans="1:23" s="138" customFormat="1" ht="12.75" hidden="1">
      <c r="A102" s="292">
        <v>97</v>
      </c>
      <c r="B102" s="43"/>
      <c r="C102" s="73"/>
      <c r="D102" s="90">
        <v>0</v>
      </c>
      <c r="E102" s="132">
        <f t="shared" si="9"/>
        <v>0</v>
      </c>
      <c r="F102" s="134">
        <v>0</v>
      </c>
      <c r="G102" s="296">
        <v>0</v>
      </c>
      <c r="H102" s="74">
        <v>0</v>
      </c>
      <c r="I102" s="74">
        <v>0</v>
      </c>
      <c r="J102" s="74">
        <v>0</v>
      </c>
      <c r="K102" s="74">
        <v>0</v>
      </c>
      <c r="L102" s="74">
        <v>0</v>
      </c>
      <c r="M102" s="296">
        <v>0</v>
      </c>
      <c r="N102" s="296">
        <v>0</v>
      </c>
      <c r="O102" s="135">
        <f t="shared" si="10"/>
        <v>0</v>
      </c>
      <c r="P102" s="296">
        <v>0</v>
      </c>
      <c r="Q102" s="296">
        <v>0</v>
      </c>
      <c r="R102" s="296">
        <v>0</v>
      </c>
      <c r="S102" s="296">
        <v>0</v>
      </c>
      <c r="T102" s="296">
        <v>0</v>
      </c>
      <c r="U102" s="113">
        <f t="shared" si="11"/>
        <v>0</v>
      </c>
      <c r="V102" s="212">
        <f t="shared" si="12"/>
        <v>0</v>
      </c>
    </row>
    <row r="103" spans="1:23" s="138" customFormat="1" ht="12.75" hidden="1">
      <c r="A103" s="292">
        <v>98</v>
      </c>
      <c r="B103" s="43"/>
      <c r="C103" s="73"/>
      <c r="D103" s="90">
        <v>0</v>
      </c>
      <c r="E103" s="132">
        <f t="shared" si="9"/>
        <v>0</v>
      </c>
      <c r="F103" s="134">
        <v>0</v>
      </c>
      <c r="G103" s="296">
        <v>0</v>
      </c>
      <c r="H103" s="74">
        <v>0</v>
      </c>
      <c r="I103" s="74">
        <v>0</v>
      </c>
      <c r="J103" s="74">
        <v>0</v>
      </c>
      <c r="K103" s="74">
        <v>0</v>
      </c>
      <c r="L103" s="74">
        <v>0</v>
      </c>
      <c r="M103" s="296">
        <v>0</v>
      </c>
      <c r="N103" s="296">
        <v>0</v>
      </c>
      <c r="O103" s="135">
        <f t="shared" si="10"/>
        <v>0</v>
      </c>
      <c r="P103" s="296">
        <v>0</v>
      </c>
      <c r="Q103" s="296">
        <v>0</v>
      </c>
      <c r="R103" s="296">
        <v>0</v>
      </c>
      <c r="S103" s="296">
        <v>0</v>
      </c>
      <c r="T103" s="296">
        <v>0</v>
      </c>
      <c r="U103" s="113">
        <f t="shared" si="11"/>
        <v>0</v>
      </c>
      <c r="V103" s="212">
        <f t="shared" si="12"/>
        <v>0</v>
      </c>
    </row>
    <row r="104" spans="1:23" s="138" customFormat="1" ht="12.75" hidden="1">
      <c r="A104" s="292">
        <v>99</v>
      </c>
      <c r="B104" s="234"/>
      <c r="C104" s="281"/>
      <c r="D104" s="90">
        <v>0</v>
      </c>
      <c r="E104" s="132">
        <f t="shared" si="9"/>
        <v>0</v>
      </c>
      <c r="F104" s="305">
        <v>0</v>
      </c>
      <c r="G104" s="296">
        <v>0</v>
      </c>
      <c r="H104" s="296">
        <v>0</v>
      </c>
      <c r="I104" s="74">
        <v>0</v>
      </c>
      <c r="J104" s="74">
        <v>0</v>
      </c>
      <c r="K104" s="74">
        <v>0</v>
      </c>
      <c r="L104" s="74">
        <v>0</v>
      </c>
      <c r="M104" s="296">
        <v>0</v>
      </c>
      <c r="N104" s="296">
        <v>0</v>
      </c>
      <c r="O104" s="135">
        <f t="shared" si="10"/>
        <v>0</v>
      </c>
      <c r="P104" s="296">
        <v>0</v>
      </c>
      <c r="Q104" s="296">
        <v>0</v>
      </c>
      <c r="R104" s="296">
        <v>0</v>
      </c>
      <c r="S104" s="296">
        <v>0</v>
      </c>
      <c r="T104" s="296">
        <v>0</v>
      </c>
      <c r="U104" s="113">
        <f t="shared" si="11"/>
        <v>0</v>
      </c>
      <c r="V104" s="212">
        <f t="shared" si="12"/>
        <v>0</v>
      </c>
    </row>
    <row r="105" spans="1:23" s="138" customFormat="1" ht="13.5" hidden="1" thickBot="1">
      <c r="A105" s="292">
        <v>100</v>
      </c>
      <c r="B105" s="234"/>
      <c r="C105" s="73"/>
      <c r="D105" s="90">
        <v>0</v>
      </c>
      <c r="E105" s="132">
        <f t="shared" si="9"/>
        <v>0</v>
      </c>
      <c r="F105" s="134">
        <v>0</v>
      </c>
      <c r="G105" s="74">
        <v>0</v>
      </c>
      <c r="H105" s="74">
        <v>0</v>
      </c>
      <c r="I105" s="74">
        <v>0</v>
      </c>
      <c r="J105" s="74">
        <v>0</v>
      </c>
      <c r="K105" s="74">
        <v>0</v>
      </c>
      <c r="L105" s="74">
        <v>0</v>
      </c>
      <c r="M105" s="296">
        <v>0</v>
      </c>
      <c r="N105" s="296">
        <v>0</v>
      </c>
      <c r="O105" s="135">
        <f t="shared" si="10"/>
        <v>0</v>
      </c>
      <c r="P105" s="296">
        <v>0</v>
      </c>
      <c r="Q105" s="296">
        <v>0</v>
      </c>
      <c r="R105" s="296">
        <v>0</v>
      </c>
      <c r="S105" s="296">
        <v>0</v>
      </c>
      <c r="T105" s="296">
        <v>0</v>
      </c>
      <c r="U105" s="113">
        <f t="shared" si="11"/>
        <v>0</v>
      </c>
      <c r="V105" s="212">
        <f t="shared" si="12"/>
        <v>0</v>
      </c>
    </row>
    <row r="106" spans="1:23" s="138" customFormat="1" ht="27" customHeight="1" thickBot="1">
      <c r="A106" s="114" t="s">
        <v>2</v>
      </c>
      <c r="B106" s="130"/>
      <c r="C106" s="115"/>
      <c r="D106" s="116">
        <f t="shared" ref="D106" si="13">ROUND(SUM(D6:D105),2)</f>
        <v>0</v>
      </c>
      <c r="E106" s="133">
        <f t="shared" ref="E106" si="14">ROUND(SUM(E6:E105),2)</f>
        <v>0</v>
      </c>
      <c r="F106" s="136">
        <f t="shared" ref="F106" si="15">ROUND(SUM(F6:F105),2)</f>
        <v>0</v>
      </c>
      <c r="G106" s="116">
        <f t="shared" ref="G106:V106" si="16">ROUND(SUM(G6:G105),2)</f>
        <v>0</v>
      </c>
      <c r="H106" s="116">
        <f t="shared" si="16"/>
        <v>0</v>
      </c>
      <c r="I106" s="116">
        <f t="shared" si="16"/>
        <v>0</v>
      </c>
      <c r="J106" s="116">
        <f t="shared" si="16"/>
        <v>0</v>
      </c>
      <c r="K106" s="116">
        <f t="shared" si="16"/>
        <v>0</v>
      </c>
      <c r="L106" s="116">
        <f t="shared" si="16"/>
        <v>0</v>
      </c>
      <c r="M106" s="116">
        <f t="shared" si="16"/>
        <v>0</v>
      </c>
      <c r="N106" s="116">
        <f t="shared" si="16"/>
        <v>0</v>
      </c>
      <c r="O106" s="133">
        <f t="shared" si="16"/>
        <v>0</v>
      </c>
      <c r="P106" s="116">
        <f t="shared" si="16"/>
        <v>0</v>
      </c>
      <c r="Q106" s="116">
        <f t="shared" si="16"/>
        <v>0</v>
      </c>
      <c r="R106" s="116">
        <f t="shared" si="16"/>
        <v>0</v>
      </c>
      <c r="S106" s="116">
        <f t="shared" si="16"/>
        <v>0</v>
      </c>
      <c r="T106" s="116">
        <f t="shared" si="16"/>
        <v>0</v>
      </c>
      <c r="U106" s="116">
        <f t="shared" si="16"/>
        <v>0</v>
      </c>
      <c r="V106" s="136">
        <f t="shared" si="16"/>
        <v>0</v>
      </c>
    </row>
    <row r="107" spans="1:23" s="138" customFormat="1" ht="15.75" customHeight="1">
      <c r="A107" s="211"/>
      <c r="B107" s="206"/>
      <c r="C107" s="207"/>
      <c r="D107" s="208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9"/>
      <c r="Q107" s="209"/>
      <c r="R107" s="209"/>
      <c r="S107" s="209"/>
      <c r="T107" s="209"/>
      <c r="U107" s="209"/>
      <c r="V107" s="209"/>
      <c r="W107" s="117"/>
    </row>
    <row r="108" spans="1:23" s="138" customFormat="1" ht="15.75" customHeight="1">
      <c r="N108" s="209"/>
      <c r="O108" s="209"/>
      <c r="P108" s="209"/>
      <c r="Q108" s="209"/>
      <c r="R108" s="209"/>
      <c r="S108" s="209"/>
      <c r="T108" s="209"/>
      <c r="U108" s="209"/>
      <c r="V108" s="209"/>
    </row>
    <row r="109" spans="1:23" s="138" customFormat="1" ht="30" customHeight="1" thickBot="1">
      <c r="A109" s="331" t="s">
        <v>314</v>
      </c>
      <c r="B109" s="331"/>
      <c r="C109" s="331"/>
      <c r="D109" s="331"/>
      <c r="E109" s="331"/>
      <c r="F109" s="331"/>
      <c r="G109" s="331"/>
      <c r="H109" s="331"/>
      <c r="I109" s="331"/>
      <c r="J109" s="331"/>
      <c r="K109" s="331"/>
      <c r="L109" s="331"/>
      <c r="M109" s="331"/>
      <c r="N109" s="310"/>
      <c r="O109" s="310"/>
      <c r="P109" s="117"/>
      <c r="Q109" s="121"/>
      <c r="R109" s="121"/>
      <c r="S109" s="121"/>
      <c r="T109" s="121"/>
      <c r="U109" s="164"/>
      <c r="V109" s="164"/>
    </row>
    <row r="110" spans="1:23" s="164" customFormat="1" ht="30" customHeight="1">
      <c r="A110" s="332" t="s">
        <v>143</v>
      </c>
      <c r="B110" s="332" t="s">
        <v>1</v>
      </c>
      <c r="C110" s="332" t="s">
        <v>311</v>
      </c>
      <c r="D110" s="332" t="s">
        <v>272</v>
      </c>
      <c r="E110" s="334" t="s">
        <v>312</v>
      </c>
      <c r="F110" s="358" t="s">
        <v>21</v>
      </c>
      <c r="G110" s="332" t="s">
        <v>31</v>
      </c>
      <c r="H110" s="335"/>
      <c r="I110" s="335"/>
      <c r="J110" s="335"/>
      <c r="K110" s="335"/>
      <c r="L110" s="335"/>
      <c r="M110" s="333" t="s">
        <v>333</v>
      </c>
      <c r="N110" s="121"/>
      <c r="O110" s="121"/>
      <c r="P110" s="121"/>
      <c r="Q110" s="121"/>
      <c r="R110" s="121"/>
      <c r="S110" s="121"/>
      <c r="T110" s="121"/>
    </row>
    <row r="111" spans="1:23" s="164" customFormat="1" ht="38.25" customHeight="1" thickBot="1">
      <c r="A111" s="338"/>
      <c r="B111" s="338"/>
      <c r="C111" s="338"/>
      <c r="D111" s="338"/>
      <c r="E111" s="341"/>
      <c r="F111" s="359"/>
      <c r="G111" s="253" t="s">
        <v>271</v>
      </c>
      <c r="H111" s="253" t="s">
        <v>60</v>
      </c>
      <c r="I111" s="128"/>
      <c r="J111" s="128"/>
      <c r="K111" s="128"/>
      <c r="L111" s="253" t="s">
        <v>2</v>
      </c>
      <c r="M111" s="336"/>
      <c r="N111" s="121"/>
      <c r="O111" s="121"/>
      <c r="P111" s="121"/>
      <c r="Q111" s="121"/>
      <c r="R111" s="121"/>
      <c r="S111" s="121"/>
      <c r="T111" s="121"/>
    </row>
    <row r="112" spans="1:23" s="138" customFormat="1" ht="12.75">
      <c r="A112" s="292">
        <v>1</v>
      </c>
      <c r="B112" s="43"/>
      <c r="C112" s="73"/>
      <c r="D112" s="319">
        <v>0</v>
      </c>
      <c r="E112" s="132">
        <f>C112*D112</f>
        <v>0</v>
      </c>
      <c r="F112" s="210">
        <v>0</v>
      </c>
      <c r="G112" s="74">
        <v>0</v>
      </c>
      <c r="H112" s="74">
        <v>0</v>
      </c>
      <c r="I112" s="74">
        <v>0</v>
      </c>
      <c r="J112" s="74">
        <v>0</v>
      </c>
      <c r="K112" s="74">
        <v>0</v>
      </c>
      <c r="L112" s="113">
        <f>SUM(G112:K112)</f>
        <v>0</v>
      </c>
      <c r="M112" s="212">
        <f>E112+L112+F112</f>
        <v>0</v>
      </c>
      <c r="N112" s="121"/>
      <c r="O112" s="121"/>
      <c r="P112" s="121"/>
      <c r="Q112" s="121"/>
      <c r="R112" s="117"/>
      <c r="S112" s="117"/>
      <c r="T112" s="117"/>
    </row>
    <row r="113" spans="1:22" s="138" customFormat="1" ht="12.75">
      <c r="A113" s="292">
        <v>2</v>
      </c>
      <c r="B113" s="43"/>
      <c r="C113" s="73"/>
      <c r="D113" s="90">
        <v>0</v>
      </c>
      <c r="E113" s="132">
        <f t="shared" ref="E113:E121" si="17">C113*D113</f>
        <v>0</v>
      </c>
      <c r="F113" s="210">
        <v>0</v>
      </c>
      <c r="G113" s="74">
        <v>0</v>
      </c>
      <c r="H113" s="74">
        <v>0</v>
      </c>
      <c r="I113" s="74">
        <v>0</v>
      </c>
      <c r="J113" s="74">
        <v>0</v>
      </c>
      <c r="K113" s="74">
        <v>0</v>
      </c>
      <c r="L113" s="113">
        <f t="shared" ref="L113:L121" si="18">SUM(G113:K113)</f>
        <v>0</v>
      </c>
      <c r="M113" s="212">
        <f t="shared" ref="M113:M121" si="19">E113+L113+F113</f>
        <v>0</v>
      </c>
      <c r="N113" s="121"/>
      <c r="O113" s="121"/>
      <c r="P113" s="121"/>
      <c r="Q113" s="121"/>
      <c r="R113" s="117"/>
      <c r="S113" s="117"/>
      <c r="T113" s="117"/>
    </row>
    <row r="114" spans="1:22" s="138" customFormat="1" ht="12.75">
      <c r="A114" s="292">
        <v>3</v>
      </c>
      <c r="B114" s="43"/>
      <c r="C114" s="73"/>
      <c r="D114" s="90">
        <v>0</v>
      </c>
      <c r="E114" s="132">
        <f t="shared" si="17"/>
        <v>0</v>
      </c>
      <c r="F114" s="210">
        <v>0</v>
      </c>
      <c r="G114" s="74">
        <v>0</v>
      </c>
      <c r="H114" s="74">
        <v>0</v>
      </c>
      <c r="I114" s="74">
        <v>0</v>
      </c>
      <c r="J114" s="74">
        <v>0</v>
      </c>
      <c r="K114" s="74">
        <v>0</v>
      </c>
      <c r="L114" s="113">
        <f t="shared" si="18"/>
        <v>0</v>
      </c>
      <c r="M114" s="212">
        <f t="shared" si="19"/>
        <v>0</v>
      </c>
      <c r="N114" s="121"/>
      <c r="O114" s="121"/>
      <c r="P114" s="121"/>
      <c r="Q114" s="121"/>
      <c r="R114" s="117"/>
      <c r="S114" s="117"/>
      <c r="T114" s="117"/>
    </row>
    <row r="115" spans="1:22" s="138" customFormat="1" ht="12.75">
      <c r="A115" s="292">
        <v>4</v>
      </c>
      <c r="B115" s="43"/>
      <c r="C115" s="73"/>
      <c r="D115" s="90">
        <v>0</v>
      </c>
      <c r="E115" s="132">
        <f t="shared" si="17"/>
        <v>0</v>
      </c>
      <c r="F115" s="210">
        <v>0</v>
      </c>
      <c r="G115" s="74">
        <v>0</v>
      </c>
      <c r="H115" s="74">
        <v>0</v>
      </c>
      <c r="I115" s="74">
        <v>0</v>
      </c>
      <c r="J115" s="74">
        <v>0</v>
      </c>
      <c r="K115" s="74">
        <v>0</v>
      </c>
      <c r="L115" s="113">
        <f t="shared" si="18"/>
        <v>0</v>
      </c>
      <c r="M115" s="212">
        <f t="shared" si="19"/>
        <v>0</v>
      </c>
      <c r="N115" s="121"/>
      <c r="O115" s="121"/>
      <c r="P115" s="121"/>
      <c r="Q115" s="121"/>
      <c r="R115" s="117"/>
      <c r="S115" s="117"/>
      <c r="T115" s="117"/>
    </row>
    <row r="116" spans="1:22" s="138" customFormat="1" ht="12.75">
      <c r="A116" s="292">
        <v>5</v>
      </c>
      <c r="B116" s="43"/>
      <c r="C116" s="73"/>
      <c r="D116" s="90">
        <v>0</v>
      </c>
      <c r="E116" s="132">
        <f t="shared" si="17"/>
        <v>0</v>
      </c>
      <c r="F116" s="210">
        <v>0</v>
      </c>
      <c r="G116" s="74">
        <v>0</v>
      </c>
      <c r="H116" s="74">
        <v>0</v>
      </c>
      <c r="I116" s="74">
        <v>0</v>
      </c>
      <c r="J116" s="74">
        <v>0</v>
      </c>
      <c r="K116" s="74">
        <v>0</v>
      </c>
      <c r="L116" s="113">
        <f t="shared" si="18"/>
        <v>0</v>
      </c>
      <c r="M116" s="212">
        <f t="shared" si="19"/>
        <v>0</v>
      </c>
      <c r="N116" s="121"/>
      <c r="O116" s="121"/>
      <c r="P116" s="121"/>
      <c r="Q116" s="121"/>
      <c r="R116" s="117"/>
      <c r="S116" s="117"/>
      <c r="T116" s="117"/>
    </row>
    <row r="117" spans="1:22" s="138" customFormat="1" ht="12.75">
      <c r="A117" s="292">
        <v>6</v>
      </c>
      <c r="B117" s="43"/>
      <c r="C117" s="73"/>
      <c r="D117" s="90">
        <v>0</v>
      </c>
      <c r="E117" s="132">
        <f t="shared" si="17"/>
        <v>0</v>
      </c>
      <c r="F117" s="210">
        <v>0</v>
      </c>
      <c r="G117" s="74">
        <v>0</v>
      </c>
      <c r="H117" s="74">
        <v>0</v>
      </c>
      <c r="I117" s="74">
        <v>0</v>
      </c>
      <c r="J117" s="74">
        <v>0</v>
      </c>
      <c r="K117" s="74">
        <v>0</v>
      </c>
      <c r="L117" s="113">
        <f t="shared" si="18"/>
        <v>0</v>
      </c>
      <c r="M117" s="212">
        <f t="shared" si="19"/>
        <v>0</v>
      </c>
      <c r="N117" s="121"/>
      <c r="O117" s="121"/>
      <c r="P117" s="121"/>
      <c r="Q117" s="121"/>
      <c r="R117" s="117"/>
      <c r="S117" s="117"/>
      <c r="T117" s="117"/>
    </row>
    <row r="118" spans="1:22" s="138" customFormat="1" ht="12.75">
      <c r="A118" s="292">
        <v>7</v>
      </c>
      <c r="B118" s="43"/>
      <c r="C118" s="73"/>
      <c r="D118" s="90">
        <v>0</v>
      </c>
      <c r="E118" s="132">
        <f t="shared" si="17"/>
        <v>0</v>
      </c>
      <c r="F118" s="210">
        <v>0</v>
      </c>
      <c r="G118" s="74">
        <v>0</v>
      </c>
      <c r="H118" s="74">
        <v>0</v>
      </c>
      <c r="I118" s="74">
        <v>0</v>
      </c>
      <c r="J118" s="74">
        <v>0</v>
      </c>
      <c r="K118" s="74">
        <v>0</v>
      </c>
      <c r="L118" s="113">
        <f t="shared" si="18"/>
        <v>0</v>
      </c>
      <c r="M118" s="212">
        <f t="shared" si="19"/>
        <v>0</v>
      </c>
      <c r="N118" s="121"/>
      <c r="O118" s="121"/>
      <c r="P118" s="121"/>
      <c r="Q118" s="121"/>
      <c r="R118" s="117"/>
      <c r="S118" s="117"/>
      <c r="T118" s="117"/>
    </row>
    <row r="119" spans="1:22" s="138" customFormat="1" ht="12.75">
      <c r="A119" s="292">
        <v>8</v>
      </c>
      <c r="B119" s="43"/>
      <c r="C119" s="73"/>
      <c r="D119" s="90">
        <v>0</v>
      </c>
      <c r="E119" s="132">
        <f t="shared" si="17"/>
        <v>0</v>
      </c>
      <c r="F119" s="210">
        <v>0</v>
      </c>
      <c r="G119" s="74">
        <v>0</v>
      </c>
      <c r="H119" s="74">
        <v>0</v>
      </c>
      <c r="I119" s="74">
        <v>0</v>
      </c>
      <c r="J119" s="74">
        <v>0</v>
      </c>
      <c r="K119" s="74">
        <v>0</v>
      </c>
      <c r="L119" s="113">
        <f t="shared" si="18"/>
        <v>0</v>
      </c>
      <c r="M119" s="212">
        <f t="shared" si="19"/>
        <v>0</v>
      </c>
      <c r="N119" s="121"/>
      <c r="O119" s="121"/>
      <c r="P119" s="121"/>
      <c r="Q119" s="121"/>
      <c r="R119" s="117"/>
      <c r="S119" s="117"/>
      <c r="T119" s="117"/>
    </row>
    <row r="120" spans="1:22" s="138" customFormat="1" ht="12.75">
      <c r="A120" s="292">
        <v>9</v>
      </c>
      <c r="B120" s="43"/>
      <c r="C120" s="73"/>
      <c r="D120" s="90">
        <v>0</v>
      </c>
      <c r="E120" s="132">
        <f t="shared" si="17"/>
        <v>0</v>
      </c>
      <c r="F120" s="210">
        <v>0</v>
      </c>
      <c r="G120" s="74">
        <v>0</v>
      </c>
      <c r="H120" s="74">
        <v>0</v>
      </c>
      <c r="I120" s="74">
        <v>0</v>
      </c>
      <c r="J120" s="74">
        <v>0</v>
      </c>
      <c r="K120" s="74">
        <v>0</v>
      </c>
      <c r="L120" s="113">
        <f t="shared" si="18"/>
        <v>0</v>
      </c>
      <c r="M120" s="212">
        <f t="shared" si="19"/>
        <v>0</v>
      </c>
      <c r="N120" s="121"/>
      <c r="O120" s="121"/>
      <c r="P120" s="121"/>
      <c r="Q120" s="121"/>
      <c r="R120" s="117"/>
      <c r="S120" s="117"/>
      <c r="T120" s="117"/>
    </row>
    <row r="121" spans="1:22" s="138" customFormat="1" ht="13.5" thickBot="1">
      <c r="A121" s="292">
        <v>10</v>
      </c>
      <c r="B121" s="43"/>
      <c r="C121" s="73"/>
      <c r="D121" s="90">
        <v>0</v>
      </c>
      <c r="E121" s="132">
        <f t="shared" si="17"/>
        <v>0</v>
      </c>
      <c r="F121" s="210">
        <v>0</v>
      </c>
      <c r="G121" s="74">
        <v>0</v>
      </c>
      <c r="H121" s="74">
        <v>0</v>
      </c>
      <c r="I121" s="74">
        <v>0</v>
      </c>
      <c r="J121" s="74">
        <v>0</v>
      </c>
      <c r="K121" s="74">
        <v>0</v>
      </c>
      <c r="L121" s="113">
        <f t="shared" si="18"/>
        <v>0</v>
      </c>
      <c r="M121" s="212">
        <f t="shared" si="19"/>
        <v>0</v>
      </c>
      <c r="N121" s="121"/>
      <c r="O121" s="121"/>
      <c r="P121" s="121"/>
      <c r="Q121" s="121"/>
      <c r="R121" s="117"/>
      <c r="S121" s="117"/>
      <c r="T121" s="117"/>
    </row>
    <row r="122" spans="1:22" s="138" customFormat="1" ht="27" customHeight="1" thickBot="1">
      <c r="A122" s="114" t="s">
        <v>2</v>
      </c>
      <c r="B122" s="130"/>
      <c r="C122" s="115">
        <f>SUM(C112:C121)</f>
        <v>0</v>
      </c>
      <c r="D122" s="116">
        <f>SUM(D112:D121)</f>
        <v>0</v>
      </c>
      <c r="E122" s="133">
        <f>SUM(E112:E121)</f>
        <v>0</v>
      </c>
      <c r="F122" s="320">
        <f t="shared" ref="F122:M122" si="20">ROUND(SUM(F112:F121),2)</f>
        <v>0</v>
      </c>
      <c r="G122" s="116">
        <f t="shared" si="20"/>
        <v>0</v>
      </c>
      <c r="H122" s="116">
        <f t="shared" si="20"/>
        <v>0</v>
      </c>
      <c r="I122" s="116">
        <f t="shared" si="20"/>
        <v>0</v>
      </c>
      <c r="J122" s="116">
        <f t="shared" si="20"/>
        <v>0</v>
      </c>
      <c r="K122" s="116">
        <f t="shared" si="20"/>
        <v>0</v>
      </c>
      <c r="L122" s="116">
        <f t="shared" si="20"/>
        <v>0</v>
      </c>
      <c r="M122" s="136">
        <f t="shared" si="20"/>
        <v>0</v>
      </c>
      <c r="N122" s="121"/>
      <c r="O122" s="121"/>
      <c r="P122" s="121"/>
      <c r="Q122" s="121"/>
      <c r="R122" s="117"/>
      <c r="S122" s="117"/>
      <c r="T122" s="117"/>
    </row>
    <row r="123" spans="1:22" s="138" customFormat="1" ht="27" customHeight="1">
      <c r="A123" s="117"/>
      <c r="B123" s="139"/>
      <c r="C123" s="139"/>
      <c r="D123" s="139"/>
      <c r="E123" s="139"/>
      <c r="F123" s="119"/>
      <c r="G123" s="119"/>
      <c r="H123" s="119"/>
      <c r="I123" s="119"/>
      <c r="J123" s="119"/>
      <c r="K123" s="119"/>
      <c r="L123" s="119"/>
      <c r="M123" s="120"/>
      <c r="N123" s="120"/>
      <c r="O123" s="120"/>
      <c r="P123" s="120"/>
      <c r="Q123" s="120"/>
      <c r="R123" s="120"/>
      <c r="S123" s="120"/>
      <c r="T123" s="120"/>
      <c r="U123" s="120"/>
      <c r="V123" s="120"/>
    </row>
    <row r="124" spans="1:22" s="138" customFormat="1" ht="27" customHeight="1">
      <c r="A124" s="117"/>
      <c r="B124" s="117"/>
      <c r="C124" s="117"/>
      <c r="D124" s="117"/>
      <c r="E124" s="117"/>
      <c r="F124" s="120"/>
      <c r="G124" s="120"/>
      <c r="H124" s="120"/>
      <c r="I124" s="120"/>
      <c r="J124" s="120"/>
      <c r="K124" s="120"/>
      <c r="L124" s="120"/>
      <c r="M124" s="120"/>
      <c r="N124" s="120"/>
      <c r="O124" s="120"/>
      <c r="P124" s="120"/>
      <c r="Q124" s="120"/>
      <c r="R124" s="120"/>
      <c r="S124" s="120"/>
      <c r="T124" s="120"/>
      <c r="U124" s="120"/>
      <c r="V124" s="120"/>
    </row>
    <row r="125" spans="1:22" s="138" customFormat="1" ht="13.5" thickBot="1">
      <c r="A125" s="117"/>
      <c r="B125" s="337" t="s">
        <v>298</v>
      </c>
      <c r="C125" s="337"/>
      <c r="D125" s="337"/>
      <c r="E125" s="337"/>
      <c r="F125" s="337"/>
      <c r="G125" s="337"/>
      <c r="H125" s="337"/>
      <c r="I125" s="337"/>
      <c r="J125" s="337"/>
      <c r="K125" s="120"/>
      <c r="L125" s="337" t="s">
        <v>299</v>
      </c>
      <c r="M125" s="337"/>
      <c r="N125" s="337"/>
      <c r="O125" s="337"/>
      <c r="P125" s="337"/>
      <c r="Q125" s="337"/>
      <c r="R125" s="337"/>
      <c r="S125" s="337"/>
      <c r="T125" s="337"/>
      <c r="U125" s="337"/>
      <c r="V125" s="120"/>
    </row>
    <row r="126" spans="1:22" s="138" customFormat="1" ht="27.75" customHeight="1" thickBot="1">
      <c r="A126" s="117"/>
      <c r="B126" s="353" t="s">
        <v>165</v>
      </c>
      <c r="C126" s="357"/>
      <c r="D126" s="140" t="s">
        <v>131</v>
      </c>
      <c r="E126" s="352" t="s">
        <v>164</v>
      </c>
      <c r="F126" s="353"/>
      <c r="G126" s="353"/>
      <c r="H126" s="353"/>
      <c r="I126" s="353"/>
      <c r="J126" s="353"/>
      <c r="K126" s="117"/>
      <c r="L126" s="354" t="s">
        <v>166</v>
      </c>
      <c r="M126" s="354"/>
      <c r="N126" s="354"/>
      <c r="O126" s="354"/>
      <c r="P126" s="141" t="s">
        <v>132</v>
      </c>
      <c r="Q126" s="360" t="s">
        <v>90</v>
      </c>
      <c r="R126" s="354"/>
      <c r="S126" s="354"/>
      <c r="T126" s="354"/>
      <c r="U126" s="354"/>
      <c r="V126" s="117"/>
    </row>
    <row r="127" spans="1:22" s="138" customFormat="1" ht="24.75" customHeight="1">
      <c r="A127" s="117"/>
      <c r="B127" s="351"/>
      <c r="C127" s="356"/>
      <c r="D127" s="80"/>
      <c r="E127" s="349"/>
      <c r="F127" s="350"/>
      <c r="G127" s="350"/>
      <c r="H127" s="350"/>
      <c r="I127" s="351"/>
      <c r="J127" s="351"/>
      <c r="K127" s="121"/>
      <c r="L127" s="351"/>
      <c r="M127" s="351"/>
      <c r="N127" s="351"/>
      <c r="O127" s="351"/>
      <c r="P127" s="81"/>
      <c r="Q127" s="346"/>
      <c r="R127" s="344"/>
      <c r="S127" s="344"/>
      <c r="T127" s="344"/>
      <c r="U127" s="344"/>
      <c r="V127" s="122"/>
    </row>
    <row r="128" spans="1:22" s="138" customFormat="1" ht="24.75" customHeight="1">
      <c r="A128" s="117"/>
      <c r="B128" s="344"/>
      <c r="C128" s="345"/>
      <c r="D128" s="80"/>
      <c r="E128" s="348"/>
      <c r="F128" s="348"/>
      <c r="G128" s="348"/>
      <c r="H128" s="348"/>
      <c r="I128" s="344"/>
      <c r="J128" s="344"/>
      <c r="K128" s="121"/>
      <c r="L128" s="344"/>
      <c r="M128" s="344"/>
      <c r="N128" s="344"/>
      <c r="O128" s="344"/>
      <c r="P128" s="81"/>
      <c r="Q128" s="346"/>
      <c r="R128" s="344"/>
      <c r="S128" s="344"/>
      <c r="T128" s="344"/>
      <c r="U128" s="344"/>
      <c r="V128" s="117"/>
    </row>
    <row r="129" spans="1:22" s="138" customFormat="1" ht="24.75" customHeight="1">
      <c r="A129" s="117"/>
      <c r="B129" s="344"/>
      <c r="C129" s="345"/>
      <c r="D129" s="80"/>
      <c r="E129" s="348"/>
      <c r="F129" s="348"/>
      <c r="G129" s="348"/>
      <c r="H129" s="348"/>
      <c r="I129" s="344"/>
      <c r="J129" s="344"/>
      <c r="K129" s="121"/>
      <c r="L129" s="344"/>
      <c r="M129" s="344"/>
      <c r="N129" s="344"/>
      <c r="O129" s="344"/>
      <c r="P129" s="81"/>
      <c r="Q129" s="346"/>
      <c r="R129" s="344"/>
      <c r="S129" s="344"/>
      <c r="T129" s="344"/>
      <c r="U129" s="344"/>
      <c r="V129" s="117"/>
    </row>
    <row r="130" spans="1:22" s="138" customFormat="1" ht="24.75" customHeight="1">
      <c r="A130" s="117"/>
      <c r="B130" s="344"/>
      <c r="C130" s="345"/>
      <c r="D130" s="80"/>
      <c r="E130" s="348"/>
      <c r="F130" s="348"/>
      <c r="G130" s="348"/>
      <c r="H130" s="348"/>
      <c r="I130" s="344"/>
      <c r="J130" s="344"/>
      <c r="K130" s="121"/>
      <c r="L130" s="344"/>
      <c r="M130" s="344"/>
      <c r="N130" s="344"/>
      <c r="O130" s="344"/>
      <c r="P130" s="81"/>
      <c r="Q130" s="346"/>
      <c r="R130" s="344"/>
      <c r="S130" s="344"/>
      <c r="T130" s="344"/>
      <c r="U130" s="344"/>
      <c r="V130" s="117"/>
    </row>
    <row r="131" spans="1:22" s="138" customFormat="1" ht="30" customHeight="1">
      <c r="A131" s="117"/>
      <c r="B131" s="344"/>
      <c r="C131" s="345"/>
      <c r="D131" s="80"/>
      <c r="E131" s="346"/>
      <c r="F131" s="344"/>
      <c r="G131" s="344"/>
      <c r="H131" s="344"/>
      <c r="I131" s="344"/>
      <c r="J131" s="344"/>
      <c r="K131" s="121"/>
      <c r="L131" s="344"/>
      <c r="M131" s="344"/>
      <c r="N131" s="344"/>
      <c r="O131" s="344"/>
      <c r="P131" s="81"/>
      <c r="Q131" s="346"/>
      <c r="R131" s="344"/>
      <c r="S131" s="344"/>
      <c r="T131" s="344"/>
      <c r="U131" s="344"/>
      <c r="V131" s="117"/>
    </row>
    <row r="132" spans="1:22" s="138" customFormat="1" ht="30" customHeight="1">
      <c r="A132" s="117"/>
      <c r="B132" s="344"/>
      <c r="C132" s="345"/>
      <c r="D132" s="80"/>
      <c r="E132" s="344"/>
      <c r="F132" s="344"/>
      <c r="G132" s="344"/>
      <c r="H132" s="344"/>
      <c r="I132" s="344"/>
      <c r="J132" s="344"/>
      <c r="K132" s="121"/>
      <c r="L132" s="344"/>
      <c r="M132" s="344"/>
      <c r="N132" s="344"/>
      <c r="O132" s="344"/>
      <c r="P132" s="81"/>
      <c r="Q132" s="346"/>
      <c r="R132" s="344"/>
      <c r="S132" s="344"/>
      <c r="T132" s="344"/>
      <c r="U132" s="344"/>
      <c r="V132" s="117"/>
    </row>
    <row r="133" spans="1:22" s="138" customFormat="1" ht="30" customHeight="1">
      <c r="B133" s="344"/>
      <c r="C133" s="345"/>
      <c r="D133" s="80"/>
      <c r="E133" s="346"/>
      <c r="F133" s="344"/>
      <c r="G133" s="344"/>
      <c r="H133" s="344"/>
      <c r="I133" s="344"/>
      <c r="J133" s="344"/>
      <c r="K133" s="164"/>
      <c r="L133" s="344"/>
      <c r="M133" s="344"/>
      <c r="N133" s="344"/>
      <c r="O133" s="344"/>
      <c r="P133" s="81"/>
      <c r="Q133" s="346"/>
      <c r="R133" s="344"/>
      <c r="S133" s="344"/>
      <c r="T133" s="344"/>
      <c r="U133" s="344"/>
    </row>
    <row r="134" spans="1:22" s="138" customFormat="1" ht="30" customHeight="1">
      <c r="A134" s="117"/>
      <c r="B134" s="344"/>
      <c r="C134" s="345"/>
      <c r="D134" s="80"/>
      <c r="E134" s="346"/>
      <c r="F134" s="344"/>
      <c r="G134" s="344"/>
      <c r="H134" s="344"/>
      <c r="I134" s="344"/>
      <c r="J134" s="344"/>
      <c r="K134" s="121"/>
      <c r="L134" s="344"/>
      <c r="M134" s="344"/>
      <c r="N134" s="344"/>
      <c r="O134" s="344"/>
      <c r="P134" s="81"/>
      <c r="Q134" s="346"/>
      <c r="R134" s="344"/>
      <c r="S134" s="344"/>
      <c r="T134" s="344"/>
      <c r="U134" s="344"/>
      <c r="V134" s="117"/>
    </row>
    <row r="135" spans="1:22" s="138" customFormat="1" ht="30" customHeight="1">
      <c r="A135" s="117"/>
      <c r="B135" s="344"/>
      <c r="C135" s="345"/>
      <c r="D135" s="80"/>
      <c r="E135" s="346"/>
      <c r="F135" s="344"/>
      <c r="G135" s="344"/>
      <c r="H135" s="344"/>
      <c r="I135" s="344"/>
      <c r="J135" s="344"/>
      <c r="K135" s="121"/>
      <c r="L135" s="344"/>
      <c r="M135" s="344"/>
      <c r="N135" s="344"/>
      <c r="O135" s="344"/>
      <c r="P135" s="81"/>
      <c r="Q135" s="346"/>
      <c r="R135" s="344"/>
      <c r="S135" s="344"/>
      <c r="T135" s="344"/>
      <c r="U135" s="344"/>
      <c r="V135" s="117"/>
    </row>
    <row r="136" spans="1:22" s="138" customFormat="1" ht="30" customHeight="1" thickBot="1">
      <c r="A136" s="117"/>
      <c r="B136" s="342"/>
      <c r="C136" s="343"/>
      <c r="D136" s="84"/>
      <c r="E136" s="347"/>
      <c r="F136" s="342"/>
      <c r="G136" s="342"/>
      <c r="H136" s="342"/>
      <c r="I136" s="342"/>
      <c r="J136" s="342"/>
      <c r="K136" s="117"/>
      <c r="L136" s="342"/>
      <c r="M136" s="342"/>
      <c r="N136" s="342"/>
      <c r="O136" s="342"/>
      <c r="P136" s="82"/>
      <c r="Q136" s="347"/>
      <c r="R136" s="342"/>
      <c r="S136" s="342"/>
      <c r="T136" s="342"/>
      <c r="U136" s="342"/>
      <c r="V136" s="117"/>
    </row>
    <row r="137" spans="1:22" s="138" customFormat="1" ht="27.75" customHeight="1" thickBot="1">
      <c r="A137" s="117"/>
      <c r="B137" s="327" t="s">
        <v>159</v>
      </c>
      <c r="C137" s="327"/>
      <c r="D137" s="126">
        <f>SUM(D127:D136)</f>
        <v>0</v>
      </c>
      <c r="E137" s="163"/>
      <c r="F137" s="163"/>
      <c r="G137" s="163"/>
      <c r="H137" s="163"/>
      <c r="I137" s="163"/>
      <c r="J137" s="163"/>
      <c r="K137" s="117"/>
      <c r="L137" s="117"/>
      <c r="M137" s="117"/>
      <c r="N137" s="117"/>
      <c r="O137" s="123"/>
      <c r="P137" s="117"/>
      <c r="Q137" s="123"/>
      <c r="R137" s="117"/>
      <c r="S137" s="117"/>
      <c r="T137" s="117"/>
      <c r="U137" s="117"/>
      <c r="V137" s="117"/>
    </row>
    <row r="138" spans="1:22" s="138" customFormat="1" ht="27" customHeight="1">
      <c r="A138" s="117"/>
      <c r="B138" s="165"/>
      <c r="C138" s="165"/>
      <c r="D138" s="137"/>
      <c r="E138" s="117"/>
      <c r="F138" s="117"/>
      <c r="G138" s="117"/>
      <c r="H138" s="117"/>
      <c r="I138" s="117"/>
      <c r="J138" s="117"/>
      <c r="K138" s="117"/>
      <c r="L138" s="117"/>
      <c r="M138" s="117"/>
      <c r="N138" s="117"/>
      <c r="O138" s="123"/>
      <c r="P138" s="117"/>
      <c r="Q138" s="123"/>
      <c r="R138" s="117"/>
      <c r="S138" s="117"/>
      <c r="T138" s="117"/>
      <c r="U138" s="117"/>
      <c r="V138" s="117"/>
    </row>
    <row r="139" spans="1:22" s="138" customFormat="1" ht="27" customHeight="1">
      <c r="A139" s="117"/>
      <c r="B139" s="165"/>
      <c r="C139" s="165"/>
      <c r="D139" s="137"/>
      <c r="E139" s="117"/>
      <c r="F139" s="117"/>
      <c r="G139" s="117"/>
      <c r="H139" s="117"/>
      <c r="I139" s="117"/>
      <c r="J139" s="117"/>
      <c r="K139" s="117"/>
      <c r="L139" s="117"/>
      <c r="M139" s="117"/>
      <c r="N139" s="117"/>
      <c r="O139" s="123"/>
      <c r="P139" s="117"/>
      <c r="Q139" s="123"/>
      <c r="R139" s="117"/>
      <c r="S139" s="117"/>
      <c r="T139" s="117"/>
      <c r="U139" s="117"/>
      <c r="V139" s="117"/>
    </row>
    <row r="140" spans="1:22" s="138" customFormat="1" ht="19.5" customHeight="1">
      <c r="A140" s="117"/>
      <c r="M140" s="117"/>
      <c r="N140" s="117"/>
      <c r="O140" s="123"/>
      <c r="P140" s="117"/>
      <c r="Q140" s="123"/>
      <c r="R140" s="117"/>
      <c r="S140" s="117"/>
      <c r="T140" s="117"/>
      <c r="U140" s="117"/>
      <c r="V140" s="117"/>
    </row>
    <row r="141" spans="1:22" s="138" customFormat="1" ht="24.75" customHeight="1">
      <c r="A141" s="117"/>
      <c r="M141" s="117"/>
      <c r="N141" s="117"/>
      <c r="O141" s="117"/>
      <c r="P141" s="123"/>
      <c r="Q141" s="117"/>
      <c r="R141" s="123"/>
      <c r="S141" s="117"/>
      <c r="T141" s="117"/>
      <c r="U141" s="117"/>
      <c r="V141" s="117"/>
    </row>
    <row r="142" spans="1:22" s="138" customFormat="1" ht="19.5" customHeight="1">
      <c r="A142" s="117"/>
      <c r="M142" s="117"/>
      <c r="N142" s="117"/>
      <c r="O142" s="117"/>
      <c r="P142" s="123"/>
      <c r="Q142" s="117"/>
      <c r="R142" s="123"/>
      <c r="S142" s="117"/>
      <c r="T142" s="117"/>
      <c r="U142" s="117"/>
      <c r="V142" s="117"/>
    </row>
    <row r="143" spans="1:22" s="138" customFormat="1" ht="19.5" customHeight="1">
      <c r="A143" s="117"/>
      <c r="M143" s="117"/>
      <c r="N143" s="117"/>
      <c r="O143" s="117"/>
      <c r="P143" s="123"/>
      <c r="Q143" s="117"/>
      <c r="R143" s="123"/>
      <c r="S143" s="117"/>
      <c r="T143" s="117"/>
      <c r="U143" s="117"/>
      <c r="V143" s="117"/>
    </row>
    <row r="144" spans="1:22" ht="14.25" customHeight="1"/>
  </sheetData>
  <sheetProtection password="C70D" sheet="1" objects="1" scenarios="1" formatRows="0" deleteColumns="0"/>
  <mergeCells count="67">
    <mergeCell ref="D110:D111"/>
    <mergeCell ref="Q136:U136"/>
    <mergeCell ref="Q127:U127"/>
    <mergeCell ref="Q130:U130"/>
    <mergeCell ref="Q131:U131"/>
    <mergeCell ref="Q129:U129"/>
    <mergeCell ref="Q132:U132"/>
    <mergeCell ref="Q128:U128"/>
    <mergeCell ref="E131:J131"/>
    <mergeCell ref="F110:F111"/>
    <mergeCell ref="Q133:U133"/>
    <mergeCell ref="Q134:U134"/>
    <mergeCell ref="Q135:U135"/>
    <mergeCell ref="Q126:U126"/>
    <mergeCell ref="E132:J132"/>
    <mergeCell ref="L136:O136"/>
    <mergeCell ref="V4:V5"/>
    <mergeCell ref="A1:V1"/>
    <mergeCell ref="L129:O129"/>
    <mergeCell ref="E127:J127"/>
    <mergeCell ref="E126:J126"/>
    <mergeCell ref="L126:O126"/>
    <mergeCell ref="A2:V2"/>
    <mergeCell ref="B127:C127"/>
    <mergeCell ref="L128:O128"/>
    <mergeCell ref="L127:O127"/>
    <mergeCell ref="E128:J128"/>
    <mergeCell ref="B128:C128"/>
    <mergeCell ref="A3:V3"/>
    <mergeCell ref="B129:C129"/>
    <mergeCell ref="E129:J129"/>
    <mergeCell ref="B126:C126"/>
    <mergeCell ref="B130:C130"/>
    <mergeCell ref="B132:C132"/>
    <mergeCell ref="L131:O131"/>
    <mergeCell ref="L133:O133"/>
    <mergeCell ref="L134:O134"/>
    <mergeCell ref="B131:C131"/>
    <mergeCell ref="L135:O135"/>
    <mergeCell ref="E134:J134"/>
    <mergeCell ref="E133:J133"/>
    <mergeCell ref="L130:O130"/>
    <mergeCell ref="E136:J136"/>
    <mergeCell ref="E135:J135"/>
    <mergeCell ref="L132:O132"/>
    <mergeCell ref="E130:J130"/>
    <mergeCell ref="B137:C137"/>
    <mergeCell ref="B136:C136"/>
    <mergeCell ref="B135:C135"/>
    <mergeCell ref="B134:C134"/>
    <mergeCell ref="B133:C133"/>
    <mergeCell ref="P4:U4"/>
    <mergeCell ref="F4:O4"/>
    <mergeCell ref="G110:L110"/>
    <mergeCell ref="M110:M111"/>
    <mergeCell ref="B125:J125"/>
    <mergeCell ref="L125:U125"/>
    <mergeCell ref="A109:M109"/>
    <mergeCell ref="A4:A5"/>
    <mergeCell ref="E4:E5"/>
    <mergeCell ref="A110:A111"/>
    <mergeCell ref="B110:B111"/>
    <mergeCell ref="C110:C111"/>
    <mergeCell ref="D4:D5"/>
    <mergeCell ref="E110:E111"/>
    <mergeCell ref="B4:B5"/>
    <mergeCell ref="C4:C5"/>
  </mergeCells>
  <dataValidations count="2">
    <dataValidation type="list" allowBlank="1" showInputMessage="1" showErrorMessage="1" sqref="P5:T5">
      <formula1>Benefícios</formula1>
    </dataValidation>
    <dataValidation type="list" allowBlank="1" showInputMessage="1" showErrorMessage="1" sqref="I111:K111">
      <formula1>Beneficios2</formula1>
    </dataValidation>
  </dataValidations>
  <pageMargins left="0.19685039370078741" right="0.19685039370078741" top="0.59055118110236227" bottom="0.59055118110236227" header="0" footer="0"/>
  <pageSetup paperSize="9" scale="61" fitToHeight="0" orientation="landscape" r:id="rId1"/>
  <headerFooter>
    <oddFooter>Página &amp;P de &amp;N</oddFooter>
  </headerFooter>
  <rowBreaks count="1" manualBreakCount="1">
    <brk id="107" max="21" man="1"/>
  </rowBreaks>
  <ignoredErrors>
    <ignoredError sqref="O6 L112:L121" formulaRange="1"/>
    <ignoredError sqref="E6 E7:E10 E21:E105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>
  <sheetPr codeName="Plan4">
    <pageSetUpPr fitToPage="1"/>
  </sheetPr>
  <dimension ref="A1:AE136"/>
  <sheetViews>
    <sheetView zoomScaleNormal="100" zoomScaleSheetLayoutView="85" workbookViewId="0">
      <pane ySplit="6" topLeftCell="A7" activePane="bottomLeft" state="frozen"/>
      <selection activeCell="A4" sqref="A4"/>
      <selection pane="bottomLeft" activeCell="A7" sqref="A7"/>
    </sheetView>
  </sheetViews>
  <sheetFormatPr defaultColWidth="17" defaultRowHeight="30" customHeight="1"/>
  <cols>
    <col min="1" max="1" width="6.7109375" style="1" customWidth="1"/>
    <col min="2" max="2" width="31.140625" style="1" customWidth="1"/>
    <col min="3" max="3" width="8.7109375" style="1" bestFit="1" customWidth="1"/>
    <col min="4" max="4" width="6.7109375" style="1" customWidth="1"/>
    <col min="5" max="5" width="10.7109375" style="47" customWidth="1"/>
    <col min="6" max="7" width="7.7109375" style="1" customWidth="1"/>
    <col min="8" max="8" width="10.28515625" style="47" bestFit="1" customWidth="1"/>
    <col min="9" max="9" width="13.5703125" style="47" customWidth="1"/>
    <col min="10" max="10" width="8.140625" style="47" customWidth="1"/>
    <col min="11" max="13" width="8.7109375" style="47" customWidth="1"/>
    <col min="14" max="15" width="9.5703125" style="1" customWidth="1"/>
    <col min="16" max="16" width="9.5703125" style="2" customWidth="1"/>
    <col min="17" max="17" width="9.28515625" style="2" customWidth="1"/>
    <col min="18" max="20" width="9.5703125" style="1" customWidth="1"/>
    <col min="21" max="21" width="11.85546875" style="1" customWidth="1"/>
    <col min="22" max="24" width="8.7109375" style="1" customWidth="1"/>
    <col min="25" max="29" width="17" style="1" hidden="1" customWidth="1"/>
    <col min="30" max="30" width="17" style="1"/>
    <col min="31" max="31" width="17" style="1" hidden="1" customWidth="1"/>
    <col min="32" max="16384" width="17" style="1"/>
  </cols>
  <sheetData>
    <row r="1" spans="1:31" ht="59.25" customHeight="1">
      <c r="A1" s="329" t="str">
        <f>Sintético!A1</f>
        <v>Anexo IV - Memória de Cálculo
Concurso de Projetos para celebração de Termo de Parceria 
Secretaria de Estado de Esportes
Edital SEESP 01/2016</v>
      </c>
      <c r="B1" s="329"/>
      <c r="C1" s="329"/>
      <c r="D1" s="329"/>
      <c r="E1" s="329"/>
      <c r="F1" s="329"/>
      <c r="G1" s="329"/>
      <c r="H1" s="329"/>
      <c r="I1" s="329"/>
      <c r="J1" s="329"/>
      <c r="K1" s="329"/>
      <c r="L1" s="329"/>
      <c r="M1" s="329"/>
      <c r="N1" s="329"/>
      <c r="O1" s="329"/>
      <c r="P1" s="329"/>
      <c r="Q1" s="329"/>
      <c r="R1" s="329"/>
      <c r="S1" s="329"/>
      <c r="T1" s="329"/>
      <c r="U1" s="329"/>
      <c r="V1" s="329"/>
      <c r="W1" s="329"/>
      <c r="X1" s="236"/>
      <c r="Y1" s="234" t="s">
        <v>141</v>
      </c>
      <c r="Z1" s="117" t="e">
        <f ca="1">CELL("endereço",OFFSET($I$6,1,MATCH($Y1,$J$6:$L$6,0)))</f>
        <v>#N/A</v>
      </c>
      <c r="AA1" s="117" t="e">
        <f ca="1">CONCATENATE(Z1,":$",MID(Z1,2,1),"$106")</f>
        <v>#N/A</v>
      </c>
      <c r="AB1" s="117"/>
      <c r="AC1" s="117"/>
      <c r="AE1" s="234" t="s">
        <v>271</v>
      </c>
    </row>
    <row r="2" spans="1:31" ht="30" customHeight="1">
      <c r="A2" s="329" t="s">
        <v>304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  <c r="R2" s="329"/>
      <c r="S2" s="329"/>
      <c r="T2" s="329"/>
      <c r="U2" s="329"/>
      <c r="V2" s="329"/>
      <c r="W2" s="329"/>
      <c r="X2" s="236"/>
      <c r="Y2" s="234" t="s">
        <v>58</v>
      </c>
      <c r="Z2" s="117" t="e">
        <f t="shared" ref="Z2:Z6" ca="1" si="0">CELL("endereço",OFFSET($I$6,1,MATCH($Y2,$J$6:$L$6,0)))</f>
        <v>#N/A</v>
      </c>
      <c r="AA2" s="117" t="e">
        <f t="shared" ref="AA2:AA6" ca="1" si="1">CONCATENATE(Z2,":$",MID(Z2,2,1),"$106")</f>
        <v>#N/A</v>
      </c>
      <c r="AB2" s="117" t="e">
        <f ca="1">CELL("endereço",OFFSET($I$112,1,MATCH($Y2,$J$112:$L$112,0)))</f>
        <v>#N/A</v>
      </c>
      <c r="AC2" s="117" t="e">
        <f ca="1">CONCATENATE(AB2,":$",MID(AB2,2,1),"$122")</f>
        <v>#N/A</v>
      </c>
      <c r="AE2" s="234" t="s">
        <v>58</v>
      </c>
    </row>
    <row r="3" spans="1:31" ht="30" customHeight="1" thickBot="1">
      <c r="A3" s="330" t="s">
        <v>313</v>
      </c>
      <c r="B3" s="330"/>
      <c r="C3" s="330"/>
      <c r="D3" s="330"/>
      <c r="E3" s="330"/>
      <c r="F3" s="330"/>
      <c r="G3" s="330"/>
      <c r="H3" s="330"/>
      <c r="I3" s="330"/>
      <c r="J3" s="330"/>
      <c r="K3" s="330"/>
      <c r="L3" s="330"/>
      <c r="M3" s="330"/>
      <c r="N3" s="330"/>
      <c r="O3" s="330"/>
      <c r="P3" s="330"/>
      <c r="Q3" s="330"/>
      <c r="R3" s="330"/>
      <c r="S3" s="330"/>
      <c r="T3" s="330"/>
      <c r="U3" s="330"/>
      <c r="V3" s="330"/>
      <c r="W3" s="330"/>
      <c r="X3" s="236"/>
      <c r="Y3" s="234" t="s">
        <v>59</v>
      </c>
      <c r="Z3" s="117" t="e">
        <f t="shared" ca="1" si="0"/>
        <v>#N/A</v>
      </c>
      <c r="AA3" s="117" t="e">
        <f t="shared" ca="1" si="1"/>
        <v>#N/A</v>
      </c>
      <c r="AB3" s="117" t="e">
        <f t="shared" ref="AB3:AB8" ca="1" si="2">CELL("endereço",OFFSET($I$112,1,MATCH($Y3,$J$112:$L$112,0)))</f>
        <v>#N/A</v>
      </c>
      <c r="AC3" s="117" t="e">
        <f t="shared" ref="AC3:AC6" ca="1" si="3">CONCATENATE(AB3,":$",MID(AB3,2,1),"$122")</f>
        <v>#N/A</v>
      </c>
      <c r="AE3" s="234" t="s">
        <v>59</v>
      </c>
    </row>
    <row r="4" spans="1:31" s="127" customFormat="1" ht="27" customHeight="1">
      <c r="A4" s="332" t="s">
        <v>143</v>
      </c>
      <c r="B4" s="332" t="s">
        <v>1</v>
      </c>
      <c r="C4" s="332" t="s">
        <v>291</v>
      </c>
      <c r="D4" s="332" t="s">
        <v>140</v>
      </c>
      <c r="E4" s="334" t="s">
        <v>19</v>
      </c>
      <c r="F4" s="333" t="s">
        <v>315</v>
      </c>
      <c r="G4" s="334" t="s">
        <v>316</v>
      </c>
      <c r="H4" s="333" t="s">
        <v>318</v>
      </c>
      <c r="I4" s="332"/>
      <c r="J4" s="332"/>
      <c r="K4" s="332"/>
      <c r="L4" s="334"/>
      <c r="M4" s="333" t="s">
        <v>320</v>
      </c>
      <c r="N4" s="332"/>
      <c r="O4" s="332"/>
      <c r="P4" s="334"/>
      <c r="Q4" s="333" t="s">
        <v>321</v>
      </c>
      <c r="R4" s="332"/>
      <c r="S4" s="332"/>
      <c r="T4" s="334"/>
      <c r="U4" s="371" t="s">
        <v>142</v>
      </c>
      <c r="V4" s="372"/>
      <c r="W4" s="372"/>
      <c r="X4" s="249"/>
      <c r="Y4" s="234" t="s">
        <v>60</v>
      </c>
      <c r="Z4" s="117" t="e">
        <f t="shared" ca="1" si="0"/>
        <v>#N/A</v>
      </c>
      <c r="AA4" s="117" t="e">
        <f t="shared" ca="1" si="1"/>
        <v>#N/A</v>
      </c>
      <c r="AB4" s="117" t="e">
        <f t="shared" ca="1" si="2"/>
        <v>#N/A</v>
      </c>
      <c r="AC4" s="117" t="e">
        <f t="shared" ca="1" si="3"/>
        <v>#N/A</v>
      </c>
      <c r="AE4" s="234" t="s">
        <v>60</v>
      </c>
    </row>
    <row r="5" spans="1:31" s="127" customFormat="1" ht="27" customHeight="1">
      <c r="A5" s="362"/>
      <c r="B5" s="362"/>
      <c r="C5" s="362"/>
      <c r="D5" s="362"/>
      <c r="E5" s="363"/>
      <c r="F5" s="366"/>
      <c r="G5" s="363"/>
      <c r="H5" s="366" t="s">
        <v>317</v>
      </c>
      <c r="I5" s="364" t="s">
        <v>339</v>
      </c>
      <c r="J5" s="370" t="s">
        <v>340</v>
      </c>
      <c r="K5" s="362"/>
      <c r="L5" s="363"/>
      <c r="M5" s="366" t="s">
        <v>284</v>
      </c>
      <c r="N5" s="362" t="s">
        <v>30</v>
      </c>
      <c r="O5" s="362" t="s">
        <v>31</v>
      </c>
      <c r="P5" s="363" t="s">
        <v>319</v>
      </c>
      <c r="Q5" s="366" t="s">
        <v>284</v>
      </c>
      <c r="R5" s="362" t="s">
        <v>30</v>
      </c>
      <c r="S5" s="362" t="s">
        <v>31</v>
      </c>
      <c r="T5" s="363" t="s">
        <v>319</v>
      </c>
      <c r="U5" s="366" t="s">
        <v>22</v>
      </c>
      <c r="V5" s="362" t="s">
        <v>23</v>
      </c>
      <c r="W5" s="362" t="s">
        <v>24</v>
      </c>
      <c r="X5" s="248"/>
      <c r="Y5" s="234" t="s">
        <v>61</v>
      </c>
      <c r="Z5" s="117" t="e">
        <f t="shared" ca="1" si="0"/>
        <v>#N/A</v>
      </c>
      <c r="AA5" s="117" t="e">
        <f t="shared" ca="1" si="1"/>
        <v>#N/A</v>
      </c>
      <c r="AB5" s="117" t="e">
        <f t="shared" ca="1" si="2"/>
        <v>#N/A</v>
      </c>
      <c r="AC5" s="117" t="e">
        <f t="shared" ca="1" si="3"/>
        <v>#N/A</v>
      </c>
      <c r="AE5" s="234" t="s">
        <v>61</v>
      </c>
    </row>
    <row r="6" spans="1:31" s="127" customFormat="1" ht="39.75" customHeight="1" thickBot="1">
      <c r="A6" s="338"/>
      <c r="B6" s="338"/>
      <c r="C6" s="338"/>
      <c r="D6" s="338"/>
      <c r="E6" s="341"/>
      <c r="F6" s="336"/>
      <c r="G6" s="341"/>
      <c r="H6" s="336"/>
      <c r="I6" s="365"/>
      <c r="J6" s="128"/>
      <c r="K6" s="128"/>
      <c r="L6" s="128"/>
      <c r="M6" s="336"/>
      <c r="N6" s="338"/>
      <c r="O6" s="338"/>
      <c r="P6" s="341"/>
      <c r="Q6" s="336"/>
      <c r="R6" s="338"/>
      <c r="S6" s="338"/>
      <c r="T6" s="341"/>
      <c r="U6" s="336"/>
      <c r="V6" s="338"/>
      <c r="W6" s="338"/>
      <c r="X6" s="248"/>
      <c r="Y6" s="234" t="s">
        <v>62</v>
      </c>
      <c r="Z6" s="117" t="e">
        <f t="shared" ca="1" si="0"/>
        <v>#N/A</v>
      </c>
      <c r="AA6" s="117" t="e">
        <f t="shared" ca="1" si="1"/>
        <v>#N/A</v>
      </c>
      <c r="AB6" s="117" t="e">
        <f t="shared" ca="1" si="2"/>
        <v>#N/A</v>
      </c>
      <c r="AC6" s="117" t="e">
        <f t="shared" ca="1" si="3"/>
        <v>#N/A</v>
      </c>
      <c r="AE6" s="234" t="s">
        <v>62</v>
      </c>
    </row>
    <row r="7" spans="1:31" ht="12.75">
      <c r="A7" s="75">
        <v>1</v>
      </c>
      <c r="B7" s="234" t="str">
        <f>'Encargos e Benefícios'!B6</f>
        <v>Coordenação Geral de Logistica</v>
      </c>
      <c r="C7" s="234" t="s">
        <v>289</v>
      </c>
      <c r="D7" s="299">
        <f>'Encargos e Benefícios'!C6</f>
        <v>1</v>
      </c>
      <c r="E7" s="282">
        <v>40</v>
      </c>
      <c r="F7" s="283">
        <v>1</v>
      </c>
      <c r="G7" s="284">
        <v>11</v>
      </c>
      <c r="H7" s="217"/>
      <c r="I7" s="250"/>
      <c r="J7" s="74">
        <v>0</v>
      </c>
      <c r="K7" s="74">
        <v>0</v>
      </c>
      <c r="L7" s="258">
        <v>0</v>
      </c>
      <c r="M7" s="296">
        <f>'Encargos e Benefícios'!D6</f>
        <v>0</v>
      </c>
      <c r="N7" s="296">
        <f>IF('Encargos e Benefícios'!C6=0,0,'Encargos e Benefícios'!O6/'Encargos e Benefícios'!C6)</f>
        <v>0</v>
      </c>
      <c r="O7" s="296">
        <f>IF('Encargos e Benefícios'!C6=0,0,'Encargos e Benefícios'!U6/'Encargos e Benefícios'!C6)</f>
        <v>0</v>
      </c>
      <c r="P7" s="301">
        <f>IF('Encargos e Benefícios'!C6=0,0,'Encargos e Benefícios'!V6/'Encargos e Benefícios'!C6)</f>
        <v>0</v>
      </c>
      <c r="Q7" s="296">
        <f t="shared" ref="Q7" si="4">M7*(1+I7)</f>
        <v>0</v>
      </c>
      <c r="R7" s="296">
        <f>$N7*(1+I7)</f>
        <v>0</v>
      </c>
      <c r="S7" s="296">
        <f>IF('Encargos e Benefícios'!C6=0,0,$O7+SUM($J7:$L7)/D7)</f>
        <v>0</v>
      </c>
      <c r="T7" s="307">
        <f>IF('Encargos e Benefícios'!C6=0,0,Q7+R7+S7)</f>
        <v>0</v>
      </c>
      <c r="U7" s="40"/>
      <c r="V7" s="39"/>
      <c r="W7" s="39"/>
      <c r="X7" s="40"/>
      <c r="Y7" s="234" t="s">
        <v>63</v>
      </c>
      <c r="Z7" s="117" t="e">
        <f ca="1">CELL("endereço",OFFSET($I$6,1,MATCH($Y7,$J$6:$L$6,0)))</f>
        <v>#N/A</v>
      </c>
      <c r="AA7" s="117" t="e">
        <f ca="1">CONCATENATE(Z7,":$",MID(Z7,2,1),"$106")</f>
        <v>#N/A</v>
      </c>
      <c r="AB7" s="117" t="e">
        <f t="shared" ca="1" si="2"/>
        <v>#N/A</v>
      </c>
      <c r="AC7" s="117" t="e">
        <f ca="1">CONCATENATE(AB7,":$",MID(AB7,2,1),"$122")</f>
        <v>#N/A</v>
      </c>
      <c r="AE7" s="235" t="s">
        <v>63</v>
      </c>
    </row>
    <row r="8" spans="1:31" ht="12.75">
      <c r="A8" s="75">
        <v>2</v>
      </c>
      <c r="B8" s="234" t="str">
        <f>'Encargos e Benefícios'!B7</f>
        <v>Supervisor-Geral</v>
      </c>
      <c r="C8" s="234" t="s">
        <v>288</v>
      </c>
      <c r="D8" s="299">
        <f>'Encargos e Benefícios'!C7</f>
        <v>1</v>
      </c>
      <c r="E8" s="282">
        <v>40</v>
      </c>
      <c r="F8" s="285">
        <v>1</v>
      </c>
      <c r="G8" s="286">
        <v>11</v>
      </c>
      <c r="H8" s="218"/>
      <c r="I8" s="251"/>
      <c r="J8" s="74">
        <v>0</v>
      </c>
      <c r="K8" s="74">
        <v>0</v>
      </c>
      <c r="L8" s="259">
        <v>0</v>
      </c>
      <c r="M8" s="296">
        <f>'Encargos e Benefícios'!D7</f>
        <v>0</v>
      </c>
      <c r="N8" s="296">
        <f>IF('Encargos e Benefícios'!C7=0,0,'Encargos e Benefícios'!O7/'Encargos e Benefícios'!C7)</f>
        <v>0</v>
      </c>
      <c r="O8" s="296">
        <f>IF('Encargos e Benefícios'!C7=0,0,'Encargos e Benefícios'!U7/'Encargos e Benefícios'!C7)</f>
        <v>0</v>
      </c>
      <c r="P8" s="301">
        <f>IF('Encargos e Benefícios'!C7=0,0,'Encargos e Benefícios'!V7/'Encargos e Benefícios'!C7)</f>
        <v>0</v>
      </c>
      <c r="Q8" s="296">
        <f t="shared" ref="Q8:Q71" si="5">M8*(1+I8)</f>
        <v>0</v>
      </c>
      <c r="R8" s="296">
        <f t="shared" ref="R8:R71" si="6">$N8*(1+I8)</f>
        <v>0</v>
      </c>
      <c r="S8" s="296">
        <f>IF('Encargos e Benefícios'!C7=0,0,$O8+SUM($J8:$L8)/D8)</f>
        <v>0</v>
      </c>
      <c r="T8" s="301">
        <f>IF('Encargos e Benefícios'!C7=0,0,Q8+R8+S8)</f>
        <v>0</v>
      </c>
      <c r="U8" s="40"/>
      <c r="V8" s="39"/>
      <c r="W8" s="39"/>
      <c r="X8" s="40"/>
      <c r="Y8" s="234" t="s">
        <v>271</v>
      </c>
      <c r="Z8" s="117"/>
      <c r="AA8" s="117"/>
      <c r="AB8" s="117" t="e">
        <f t="shared" ca="1" si="2"/>
        <v>#N/A</v>
      </c>
      <c r="AC8" s="117" t="e">
        <f ca="1">CONCATENATE(AB8,":$",MID(AB8,2,1),"$122")</f>
        <v>#N/A</v>
      </c>
    </row>
    <row r="9" spans="1:31" ht="12.75">
      <c r="A9" s="75">
        <v>3</v>
      </c>
      <c r="B9" s="234" t="str">
        <f>'Encargos e Benefícios'!B8</f>
        <v>Gestor de Projetos</v>
      </c>
      <c r="C9" s="234" t="s">
        <v>288</v>
      </c>
      <c r="D9" s="299">
        <f>'Encargos e Benefícios'!C8</f>
        <v>1</v>
      </c>
      <c r="E9" s="282">
        <v>40</v>
      </c>
      <c r="F9" s="285">
        <v>1</v>
      </c>
      <c r="G9" s="286">
        <v>11</v>
      </c>
      <c r="H9" s="218"/>
      <c r="I9" s="251"/>
      <c r="J9" s="74">
        <v>0</v>
      </c>
      <c r="K9" s="74">
        <v>0</v>
      </c>
      <c r="L9" s="259">
        <v>0</v>
      </c>
      <c r="M9" s="296">
        <f>'Encargos e Benefícios'!D8</f>
        <v>0</v>
      </c>
      <c r="N9" s="296">
        <f>IF('Encargos e Benefícios'!C8=0,0,'Encargos e Benefícios'!O8/'Encargos e Benefícios'!C8)</f>
        <v>0</v>
      </c>
      <c r="O9" s="296">
        <f>IF('Encargos e Benefícios'!C8=0,0,'Encargos e Benefícios'!U8/'Encargos e Benefícios'!C8)</f>
        <v>0</v>
      </c>
      <c r="P9" s="301">
        <f>IF('Encargos e Benefícios'!C8=0,0,'Encargos e Benefícios'!V8/'Encargos e Benefícios'!C8)</f>
        <v>0</v>
      </c>
      <c r="Q9" s="296">
        <f t="shared" si="5"/>
        <v>0</v>
      </c>
      <c r="R9" s="296">
        <f t="shared" si="6"/>
        <v>0</v>
      </c>
      <c r="S9" s="296">
        <f>IF('Encargos e Benefícios'!C8=0,0,$O9+SUM($J9:$L9)/D9)</f>
        <v>0</v>
      </c>
      <c r="T9" s="301">
        <f>IF('Encargos e Benefícios'!C8=0,0,Q9+R9+S9)</f>
        <v>0</v>
      </c>
      <c r="U9" s="40"/>
      <c r="V9" s="39"/>
      <c r="W9" s="39"/>
      <c r="X9" s="40"/>
    </row>
    <row r="10" spans="1:31" ht="12.75">
      <c r="A10" s="75">
        <v>4</v>
      </c>
      <c r="B10" s="234" t="str">
        <f>'Encargos e Benefícios'!B9</f>
        <v xml:space="preserve">Coordenação Geral </v>
      </c>
      <c r="C10" s="234" t="s">
        <v>288</v>
      </c>
      <c r="D10" s="299">
        <f>'Encargos e Benefícios'!C9</f>
        <v>1</v>
      </c>
      <c r="E10" s="282">
        <v>40</v>
      </c>
      <c r="F10" s="285">
        <v>1</v>
      </c>
      <c r="G10" s="286">
        <v>11</v>
      </c>
      <c r="H10" s="218"/>
      <c r="I10" s="251"/>
      <c r="J10" s="74">
        <v>0</v>
      </c>
      <c r="K10" s="74">
        <v>0</v>
      </c>
      <c r="L10" s="259">
        <v>0</v>
      </c>
      <c r="M10" s="296">
        <f>'Encargos e Benefícios'!D9</f>
        <v>0</v>
      </c>
      <c r="N10" s="296">
        <f>IF('Encargos e Benefícios'!C9=0,0,'Encargos e Benefícios'!O9/'Encargos e Benefícios'!C9)</f>
        <v>0</v>
      </c>
      <c r="O10" s="297">
        <f>IF('Encargos e Benefícios'!C9=0,0,'Encargos e Benefícios'!U9/'Encargos e Benefícios'!C9)</f>
        <v>0</v>
      </c>
      <c r="P10" s="300">
        <f>IF('Encargos e Benefícios'!C9=0,0,'Encargos e Benefícios'!V9/'Encargos e Benefícios'!C9)</f>
        <v>0</v>
      </c>
      <c r="Q10" s="296">
        <f t="shared" si="5"/>
        <v>0</v>
      </c>
      <c r="R10" s="296">
        <f t="shared" si="6"/>
        <v>0</v>
      </c>
      <c r="S10" s="296">
        <f>IF('Encargos e Benefícios'!C9=0,0,$O10+SUM($J10:$L10)/D10)</f>
        <v>0</v>
      </c>
      <c r="T10" s="301">
        <f>IF('Encargos e Benefícios'!C9=0,0,Q10+R10+S10)</f>
        <v>0</v>
      </c>
      <c r="U10" s="40"/>
      <c r="V10" s="39"/>
      <c r="W10" s="39"/>
      <c r="X10" s="40"/>
    </row>
    <row r="11" spans="1:31" ht="12.75">
      <c r="A11" s="75">
        <v>5</v>
      </c>
      <c r="B11" s="234" t="str">
        <f>'Encargos e Benefícios'!B10</f>
        <v>Analista Técnico Esportivo</v>
      </c>
      <c r="C11" s="234" t="s">
        <v>288</v>
      </c>
      <c r="D11" s="299">
        <f>'Encargos e Benefícios'!C10</f>
        <v>1</v>
      </c>
      <c r="E11" s="282">
        <v>40</v>
      </c>
      <c r="F11" s="285">
        <v>1</v>
      </c>
      <c r="G11" s="286">
        <v>11</v>
      </c>
      <c r="H11" s="218"/>
      <c r="I11" s="251"/>
      <c r="J11" s="74">
        <v>0</v>
      </c>
      <c r="K11" s="74">
        <v>0</v>
      </c>
      <c r="L11" s="259">
        <v>0</v>
      </c>
      <c r="M11" s="296">
        <f>'Encargos e Benefícios'!D10</f>
        <v>0</v>
      </c>
      <c r="N11" s="296">
        <f>IF('Encargos e Benefícios'!C10=0,0,'Encargos e Benefícios'!O10/'Encargos e Benefícios'!C10)</f>
        <v>0</v>
      </c>
      <c r="O11" s="297">
        <f>IF('Encargos e Benefícios'!C10=0,0,'Encargos e Benefícios'!U10/'Encargos e Benefícios'!C10)</f>
        <v>0</v>
      </c>
      <c r="P11" s="300">
        <f>IF('Encargos e Benefícios'!C10=0,0,'Encargos e Benefícios'!V10/'Encargos e Benefícios'!C10)</f>
        <v>0</v>
      </c>
      <c r="Q11" s="296">
        <f t="shared" si="5"/>
        <v>0</v>
      </c>
      <c r="R11" s="296">
        <f t="shared" si="6"/>
        <v>0</v>
      </c>
      <c r="S11" s="296">
        <f>IF('Encargos e Benefícios'!C10=0,0,$O11+SUM($J11:$L11)/D11)</f>
        <v>0</v>
      </c>
      <c r="T11" s="301">
        <f>IF('Encargos e Benefícios'!C10=0,0,Q11+R11+S11)</f>
        <v>0</v>
      </c>
      <c r="U11" s="40"/>
      <c r="V11" s="39"/>
      <c r="W11" s="39"/>
      <c r="X11" s="40"/>
    </row>
    <row r="12" spans="1:31" ht="12.75">
      <c r="A12" s="75">
        <v>6</v>
      </c>
      <c r="B12" s="234" t="str">
        <f>'Encargos e Benefícios'!B12</f>
        <v>Agente Técnico</v>
      </c>
      <c r="C12" s="234" t="s">
        <v>288</v>
      </c>
      <c r="D12" s="299">
        <f>'Encargos e Benefícios'!C12</f>
        <v>6</v>
      </c>
      <c r="E12" s="282">
        <v>40</v>
      </c>
      <c r="F12" s="285">
        <v>1</v>
      </c>
      <c r="G12" s="286">
        <v>11</v>
      </c>
      <c r="H12" s="218"/>
      <c r="I12" s="251"/>
      <c r="J12" s="74">
        <v>0</v>
      </c>
      <c r="K12" s="74">
        <v>0</v>
      </c>
      <c r="L12" s="259">
        <v>0</v>
      </c>
      <c r="M12" s="296">
        <f>'Encargos e Benefícios'!D11</f>
        <v>0</v>
      </c>
      <c r="N12" s="296">
        <f>IF('Encargos e Benefícios'!C12=0,0,'Encargos e Benefícios'!O11/'Encargos e Benefícios'!C12)</f>
        <v>0</v>
      </c>
      <c r="O12" s="297">
        <f>IF('Encargos e Benefícios'!C12=0,0,'Encargos e Benefícios'!U11/'Encargos e Benefícios'!C12)</f>
        <v>0</v>
      </c>
      <c r="P12" s="300">
        <f>IF('Encargos e Benefícios'!C12=0,0,'Encargos e Benefícios'!V11/'Encargos e Benefícios'!C12)</f>
        <v>0</v>
      </c>
      <c r="Q12" s="296">
        <f t="shared" si="5"/>
        <v>0</v>
      </c>
      <c r="R12" s="296">
        <f t="shared" si="6"/>
        <v>0</v>
      </c>
      <c r="S12" s="296">
        <f>IF('Encargos e Benefícios'!C12=0,0,$O12+SUM($J12:$L12)/D12)</f>
        <v>0</v>
      </c>
      <c r="T12" s="301">
        <f>IF('Encargos e Benefícios'!C12=0,0,Q12+R12+S12)</f>
        <v>0</v>
      </c>
      <c r="U12" s="40"/>
      <c r="V12" s="39"/>
      <c r="W12" s="39"/>
      <c r="X12" s="40"/>
    </row>
    <row r="13" spans="1:31" ht="12.75">
      <c r="A13" s="75">
        <v>7</v>
      </c>
      <c r="B13" s="234" t="str">
        <f>'Encargos e Benefícios'!B13</f>
        <v xml:space="preserve">Assistente Técnico </v>
      </c>
      <c r="C13" s="234" t="s">
        <v>288</v>
      </c>
      <c r="D13" s="299">
        <f>'Encargos e Benefícios'!C13</f>
        <v>3</v>
      </c>
      <c r="E13" s="282">
        <v>40</v>
      </c>
      <c r="F13" s="285">
        <v>1</v>
      </c>
      <c r="G13" s="286">
        <v>11</v>
      </c>
      <c r="H13" s="218"/>
      <c r="I13" s="251"/>
      <c r="J13" s="74">
        <v>0</v>
      </c>
      <c r="K13" s="74">
        <v>0</v>
      </c>
      <c r="L13" s="259">
        <v>0</v>
      </c>
      <c r="M13" s="296">
        <f>'Encargos e Benefícios'!D12</f>
        <v>0</v>
      </c>
      <c r="N13" s="296">
        <f>IF('Encargos e Benefícios'!C13=0,0,'Encargos e Benefícios'!O12/'Encargos e Benefícios'!C13)</f>
        <v>0</v>
      </c>
      <c r="O13" s="297">
        <f>IF('Encargos e Benefícios'!C13=0,0,'Encargos e Benefícios'!U12/'Encargos e Benefícios'!C13)</f>
        <v>0</v>
      </c>
      <c r="P13" s="300">
        <f>IF('Encargos e Benefícios'!C13=0,0,'Encargos e Benefícios'!V12/'Encargos e Benefícios'!C13)</f>
        <v>0</v>
      </c>
      <c r="Q13" s="296">
        <f t="shared" si="5"/>
        <v>0</v>
      </c>
      <c r="R13" s="296">
        <f t="shared" si="6"/>
        <v>0</v>
      </c>
      <c r="S13" s="296">
        <f>IF('Encargos e Benefícios'!C13=0,0,$O13+SUM($J13:$L13)/D13)</f>
        <v>0</v>
      </c>
      <c r="T13" s="301">
        <f>IF('Encargos e Benefícios'!C13=0,0,Q13+R13+S13)</f>
        <v>0</v>
      </c>
      <c r="U13" s="40"/>
      <c r="V13" s="39"/>
      <c r="W13" s="39"/>
      <c r="X13" s="40"/>
    </row>
    <row r="14" spans="1:31" ht="12.75">
      <c r="A14" s="75">
        <v>8</v>
      </c>
      <c r="B14" s="234" t="str">
        <f>'Encargos e Benefícios'!B14</f>
        <v>Logistica</v>
      </c>
      <c r="C14" s="234" t="s">
        <v>288</v>
      </c>
      <c r="D14" s="299">
        <f>'Encargos e Benefícios'!C14</f>
        <v>2</v>
      </c>
      <c r="E14" s="282">
        <v>40</v>
      </c>
      <c r="F14" s="285">
        <v>1</v>
      </c>
      <c r="G14" s="286">
        <v>11</v>
      </c>
      <c r="H14" s="218"/>
      <c r="I14" s="251"/>
      <c r="J14" s="74">
        <v>0</v>
      </c>
      <c r="K14" s="74">
        <v>0</v>
      </c>
      <c r="L14" s="259">
        <v>0</v>
      </c>
      <c r="M14" s="296">
        <f>'Encargos e Benefícios'!D13</f>
        <v>0</v>
      </c>
      <c r="N14" s="296">
        <f>IF('Encargos e Benefícios'!C14=0,0,'Encargos e Benefícios'!O13/'Encargos e Benefícios'!C14)</f>
        <v>0</v>
      </c>
      <c r="O14" s="297">
        <f>IF('Encargos e Benefícios'!C14=0,0,'Encargos e Benefícios'!U13/'Encargos e Benefícios'!C14)</f>
        <v>0</v>
      </c>
      <c r="P14" s="300">
        <f>IF('Encargos e Benefícios'!C14=0,0,'Encargos e Benefícios'!V13/'Encargos e Benefícios'!C14)</f>
        <v>0</v>
      </c>
      <c r="Q14" s="296">
        <f t="shared" si="5"/>
        <v>0</v>
      </c>
      <c r="R14" s="296">
        <f t="shared" si="6"/>
        <v>0</v>
      </c>
      <c r="S14" s="296">
        <f>IF('Encargos e Benefícios'!C14=0,0,$O14+SUM($J14:$L14)/D14)</f>
        <v>0</v>
      </c>
      <c r="T14" s="301">
        <f>IF('Encargos e Benefícios'!C14=0,0,Q14+R14+S14)</f>
        <v>0</v>
      </c>
      <c r="U14" s="40"/>
      <c r="V14" s="39"/>
      <c r="W14" s="39"/>
      <c r="X14" s="40"/>
    </row>
    <row r="15" spans="1:31" ht="12.75">
      <c r="A15" s="75">
        <v>9</v>
      </c>
      <c r="B15" s="234" t="str">
        <f>'Encargos e Benefícios'!B15</f>
        <v>Auxiliar Técnico I</v>
      </c>
      <c r="C15" s="234" t="s">
        <v>288</v>
      </c>
      <c r="D15" s="299">
        <f>'Encargos e Benefícios'!C15</f>
        <v>1</v>
      </c>
      <c r="E15" s="282">
        <v>40</v>
      </c>
      <c r="F15" s="285">
        <v>1</v>
      </c>
      <c r="G15" s="286">
        <v>11</v>
      </c>
      <c r="H15" s="218"/>
      <c r="I15" s="251"/>
      <c r="J15" s="74">
        <v>0</v>
      </c>
      <c r="K15" s="74">
        <v>0</v>
      </c>
      <c r="L15" s="259">
        <v>0</v>
      </c>
      <c r="M15" s="296">
        <f>'Encargos e Benefícios'!D14</f>
        <v>0</v>
      </c>
      <c r="N15" s="296">
        <f>IF('Encargos e Benefícios'!C15=0,0,'Encargos e Benefícios'!O14/'Encargos e Benefícios'!C15)</f>
        <v>0</v>
      </c>
      <c r="O15" s="297">
        <f>IF('Encargos e Benefícios'!C15=0,0,'Encargos e Benefícios'!U14/'Encargos e Benefícios'!C15)</f>
        <v>0</v>
      </c>
      <c r="P15" s="300">
        <f>IF('Encargos e Benefícios'!C15=0,0,'Encargos e Benefícios'!V14/'Encargos e Benefícios'!C15)</f>
        <v>0</v>
      </c>
      <c r="Q15" s="296">
        <f t="shared" si="5"/>
        <v>0</v>
      </c>
      <c r="R15" s="296">
        <f t="shared" si="6"/>
        <v>0</v>
      </c>
      <c r="S15" s="296">
        <f>IF('Encargos e Benefícios'!C15=0,0,$O15+SUM($J15:$L15)/D15)</f>
        <v>0</v>
      </c>
      <c r="T15" s="301">
        <f>IF('Encargos e Benefícios'!C15=0,0,Q15+R15+S15)</f>
        <v>0</v>
      </c>
      <c r="U15" s="40"/>
      <c r="V15" s="39"/>
      <c r="W15" s="39"/>
      <c r="X15" s="40"/>
    </row>
    <row r="16" spans="1:31" ht="12.75">
      <c r="A16" s="75">
        <v>10</v>
      </c>
      <c r="B16" s="234" t="str">
        <f>'Encargos e Benefícios'!B16</f>
        <v>Auxiliar Técnico II</v>
      </c>
      <c r="C16" s="234" t="s">
        <v>288</v>
      </c>
      <c r="D16" s="299">
        <f>'Encargos e Benefícios'!C16</f>
        <v>2</v>
      </c>
      <c r="E16" s="282">
        <v>40</v>
      </c>
      <c r="F16" s="285">
        <v>1</v>
      </c>
      <c r="G16" s="286">
        <v>11</v>
      </c>
      <c r="H16" s="218"/>
      <c r="I16" s="251"/>
      <c r="J16" s="74">
        <v>0</v>
      </c>
      <c r="K16" s="74">
        <v>0</v>
      </c>
      <c r="L16" s="259">
        <v>0</v>
      </c>
      <c r="M16" s="296">
        <f>'Encargos e Benefícios'!D15</f>
        <v>0</v>
      </c>
      <c r="N16" s="296">
        <f>IF('Encargos e Benefícios'!C16=0,0,'Encargos e Benefícios'!O15/'Encargos e Benefícios'!C16)</f>
        <v>0</v>
      </c>
      <c r="O16" s="297">
        <f>IF('Encargos e Benefícios'!C16=0,0,'Encargos e Benefícios'!U15/'Encargos e Benefícios'!C16)</f>
        <v>0</v>
      </c>
      <c r="P16" s="300">
        <f>IF('Encargos e Benefícios'!C16=0,0,'Encargos e Benefícios'!V15/'Encargos e Benefícios'!C16)</f>
        <v>0</v>
      </c>
      <c r="Q16" s="296">
        <f t="shared" si="5"/>
        <v>0</v>
      </c>
      <c r="R16" s="296">
        <f t="shared" si="6"/>
        <v>0</v>
      </c>
      <c r="S16" s="296">
        <f>IF('Encargos e Benefícios'!C16=0,0,$O16+SUM($J16:$L16)/D16)</f>
        <v>0</v>
      </c>
      <c r="T16" s="301">
        <f>IF('Encargos e Benefícios'!C16=0,0,Q16+R16+S16)</f>
        <v>0</v>
      </c>
      <c r="U16" s="40"/>
      <c r="V16" s="39"/>
      <c r="W16" s="39"/>
      <c r="X16" s="40"/>
    </row>
    <row r="17" spans="1:24" ht="12.75">
      <c r="A17" s="75">
        <v>11</v>
      </c>
      <c r="B17" s="234" t="str">
        <f>'Encargos e Benefícios'!B17</f>
        <v>Auxiliar Administrativo</v>
      </c>
      <c r="C17" s="234" t="s">
        <v>289</v>
      </c>
      <c r="D17" s="299">
        <f>'Encargos e Benefícios'!C17</f>
        <v>1</v>
      </c>
      <c r="E17" s="282">
        <v>40</v>
      </c>
      <c r="F17" s="285">
        <v>1</v>
      </c>
      <c r="G17" s="286">
        <v>11</v>
      </c>
      <c r="H17" s="218"/>
      <c r="I17" s="251"/>
      <c r="J17" s="74">
        <v>0</v>
      </c>
      <c r="K17" s="74">
        <v>0</v>
      </c>
      <c r="L17" s="259">
        <v>0</v>
      </c>
      <c r="M17" s="296">
        <f>'Encargos e Benefícios'!D16</f>
        <v>0</v>
      </c>
      <c r="N17" s="296">
        <f>IF('Encargos e Benefícios'!C17=0,0,'Encargos e Benefícios'!O16/'Encargos e Benefícios'!C17)</f>
        <v>0</v>
      </c>
      <c r="O17" s="297">
        <f>IF('Encargos e Benefícios'!C17=0,0,'Encargos e Benefícios'!U16/'Encargos e Benefícios'!C17)</f>
        <v>0</v>
      </c>
      <c r="P17" s="300">
        <f>IF('Encargos e Benefícios'!C17=0,0,'Encargos e Benefícios'!V16/'Encargos e Benefícios'!C17)</f>
        <v>0</v>
      </c>
      <c r="Q17" s="296">
        <f t="shared" si="5"/>
        <v>0</v>
      </c>
      <c r="R17" s="296">
        <f t="shared" si="6"/>
        <v>0</v>
      </c>
      <c r="S17" s="296">
        <f>IF('Encargos e Benefícios'!C17=0,0,$O17+SUM($J17:$L17)/D17)</f>
        <v>0</v>
      </c>
      <c r="T17" s="301">
        <f>IF('Encargos e Benefícios'!C17=0,0,Q17+R17+S17)</f>
        <v>0</v>
      </c>
      <c r="U17" s="40"/>
      <c r="V17" s="39"/>
      <c r="W17" s="39"/>
      <c r="X17" s="40"/>
    </row>
    <row r="18" spans="1:24" ht="12.75">
      <c r="A18" s="75">
        <v>12</v>
      </c>
      <c r="B18" s="234" t="str">
        <f>'Encargos e Benefícios'!B18</f>
        <v>Auxiliar Financeiro</v>
      </c>
      <c r="C18" s="234" t="s">
        <v>289</v>
      </c>
      <c r="D18" s="299">
        <f>'Encargos e Benefícios'!C18</f>
        <v>1</v>
      </c>
      <c r="E18" s="282">
        <v>40</v>
      </c>
      <c r="F18" s="285">
        <v>1</v>
      </c>
      <c r="G18" s="286">
        <v>11</v>
      </c>
      <c r="H18" s="218"/>
      <c r="I18" s="251"/>
      <c r="J18" s="74">
        <v>0</v>
      </c>
      <c r="K18" s="74">
        <v>0</v>
      </c>
      <c r="L18" s="259">
        <v>0</v>
      </c>
      <c r="M18" s="296">
        <f>'Encargos e Benefícios'!D17</f>
        <v>0</v>
      </c>
      <c r="N18" s="296">
        <f>IF('Encargos e Benefícios'!C18=0,0,'Encargos e Benefícios'!O17/'Encargos e Benefícios'!C18)</f>
        <v>0</v>
      </c>
      <c r="O18" s="297">
        <f>IF('Encargos e Benefícios'!C18=0,0,'Encargos e Benefícios'!U17/'Encargos e Benefícios'!C18)</f>
        <v>0</v>
      </c>
      <c r="P18" s="300">
        <f>IF('Encargos e Benefícios'!C18=0,0,'Encargos e Benefícios'!V17/'Encargos e Benefícios'!C18)</f>
        <v>0</v>
      </c>
      <c r="Q18" s="296">
        <f t="shared" si="5"/>
        <v>0</v>
      </c>
      <c r="R18" s="296">
        <f t="shared" si="6"/>
        <v>0</v>
      </c>
      <c r="S18" s="296">
        <f>IF('Encargos e Benefícios'!C18=0,0,$O18+SUM($J18:$L18)/D18)</f>
        <v>0</v>
      </c>
      <c r="T18" s="301">
        <f>IF('Encargos e Benefícios'!C18=0,0,Q18+R18+S18)</f>
        <v>0</v>
      </c>
      <c r="U18" s="40"/>
      <c r="V18" s="39"/>
      <c r="W18" s="39"/>
      <c r="X18" s="40"/>
    </row>
    <row r="19" spans="1:24" ht="12.75">
      <c r="A19" s="75">
        <v>13</v>
      </c>
      <c r="B19" s="234" t="str">
        <f>'Encargos e Benefícios'!B11</f>
        <v>Assesor de Comunicação</v>
      </c>
      <c r="C19" s="234" t="s">
        <v>288</v>
      </c>
      <c r="D19" s="299">
        <f>'Encargos e Benefícios'!C11</f>
        <v>1</v>
      </c>
      <c r="E19" s="282">
        <v>40</v>
      </c>
      <c r="F19" s="285">
        <v>1</v>
      </c>
      <c r="G19" s="286">
        <v>11</v>
      </c>
      <c r="H19" s="218"/>
      <c r="I19" s="251"/>
      <c r="J19" s="74">
        <v>0</v>
      </c>
      <c r="K19" s="74">
        <v>0</v>
      </c>
      <c r="L19" s="259">
        <v>0</v>
      </c>
      <c r="M19" s="296">
        <f>'Encargos e Benefícios'!D18</f>
        <v>0</v>
      </c>
      <c r="N19" s="296">
        <f>IF('Encargos e Benefícios'!C19=0,0,'Encargos e Benefícios'!O18/'Encargos e Benefícios'!C19)</f>
        <v>0</v>
      </c>
      <c r="O19" s="297">
        <f>IF('Encargos e Benefícios'!C19=0,0,'Encargos e Benefícios'!U18/'Encargos e Benefícios'!C19)</f>
        <v>0</v>
      </c>
      <c r="P19" s="300">
        <f>IF('Encargos e Benefícios'!C19=0,0,'Encargos e Benefícios'!V18/'Encargos e Benefícios'!C19)</f>
        <v>0</v>
      </c>
      <c r="Q19" s="296">
        <f t="shared" ref="Q19:Q20" si="7">M19*(1+I19)</f>
        <v>0</v>
      </c>
      <c r="R19" s="296">
        <f t="shared" ref="R19:R20" si="8">$N19*(1+I19)</f>
        <v>0</v>
      </c>
      <c r="S19" s="296">
        <f>IF('Encargos e Benefícios'!C19=0,0,$O19+SUM($J19:$L19)/D19)</f>
        <v>0</v>
      </c>
      <c r="T19" s="301">
        <f>IF('Encargos e Benefícios'!C19=0,0,Q19+R19+S19)</f>
        <v>0</v>
      </c>
      <c r="U19" s="40"/>
      <c r="V19" s="39"/>
      <c r="W19" s="39"/>
      <c r="X19" s="40"/>
    </row>
    <row r="20" spans="1:24" ht="12.75">
      <c r="A20" s="75">
        <v>14</v>
      </c>
      <c r="B20" s="234">
        <v>0</v>
      </c>
      <c r="C20" s="43"/>
      <c r="D20" s="299">
        <v>0</v>
      </c>
      <c r="E20" s="45"/>
      <c r="F20" s="218"/>
      <c r="G20" s="216"/>
      <c r="H20" s="218"/>
      <c r="I20" s="251"/>
      <c r="J20" s="74">
        <v>0</v>
      </c>
      <c r="K20" s="74">
        <v>0</v>
      </c>
      <c r="L20" s="259">
        <v>0</v>
      </c>
      <c r="M20" s="296">
        <f>'Encargos e Benefícios'!D19</f>
        <v>0</v>
      </c>
      <c r="N20" s="296">
        <f>IF('Encargos e Benefícios'!C20=0,0,'Encargos e Benefícios'!O19/'Encargos e Benefícios'!C20)</f>
        <v>0</v>
      </c>
      <c r="O20" s="297">
        <f>IF('Encargos e Benefícios'!C20=0,0,'Encargos e Benefícios'!U19/'Encargos e Benefícios'!C20)</f>
        <v>0</v>
      </c>
      <c r="P20" s="300">
        <f>IF('Encargos e Benefícios'!C20=0,0,'Encargos e Benefícios'!V19/'Encargos e Benefícios'!C20)</f>
        <v>0</v>
      </c>
      <c r="Q20" s="296">
        <f t="shared" si="7"/>
        <v>0</v>
      </c>
      <c r="R20" s="296">
        <f t="shared" si="8"/>
        <v>0</v>
      </c>
      <c r="S20" s="296">
        <f>IF('Encargos e Benefícios'!C20=0,0,$O20+SUM($J20:$L20)/D20)</f>
        <v>0</v>
      </c>
      <c r="T20" s="301">
        <f>IF('Encargos e Benefícios'!C20=0,0,Q20+R20+S20)</f>
        <v>0</v>
      </c>
      <c r="U20" s="40"/>
      <c r="V20" s="39"/>
      <c r="W20" s="39"/>
      <c r="X20" s="40"/>
    </row>
    <row r="21" spans="1:24" ht="12.75">
      <c r="A21" s="75">
        <v>15</v>
      </c>
      <c r="B21" s="234">
        <f>'Encargos e Benefícios'!B20</f>
        <v>0</v>
      </c>
      <c r="C21" s="43"/>
      <c r="D21" s="299">
        <f>'Encargos e Benefícios'!C20</f>
        <v>0</v>
      </c>
      <c r="E21" s="45"/>
      <c r="F21" s="218"/>
      <c r="G21" s="216"/>
      <c r="H21" s="218"/>
      <c r="I21" s="251"/>
      <c r="J21" s="74">
        <v>0</v>
      </c>
      <c r="K21" s="74">
        <v>0</v>
      </c>
      <c r="L21" s="259">
        <v>0</v>
      </c>
      <c r="M21" s="296">
        <f>'Encargos e Benefícios'!D20</f>
        <v>0</v>
      </c>
      <c r="N21" s="296">
        <f>IF('Encargos e Benefícios'!C20=0,0,'Encargos e Benefícios'!O20/'Encargos e Benefícios'!C20)</f>
        <v>0</v>
      </c>
      <c r="O21" s="297">
        <f>IF('Encargos e Benefícios'!C20=0,0,'Encargos e Benefícios'!U20/'Encargos e Benefícios'!C20)</f>
        <v>0</v>
      </c>
      <c r="P21" s="300">
        <f>IF('Encargos e Benefícios'!C20=0,0,'Encargos e Benefícios'!V20/'Encargos e Benefícios'!C20)</f>
        <v>0</v>
      </c>
      <c r="Q21" s="296">
        <f t="shared" si="5"/>
        <v>0</v>
      </c>
      <c r="R21" s="296">
        <f t="shared" si="6"/>
        <v>0</v>
      </c>
      <c r="S21" s="296">
        <f>IF('Encargos e Benefícios'!C20=0,0,$O21+SUM($J21:$L21)/D21)</f>
        <v>0</v>
      </c>
      <c r="T21" s="301">
        <f>IF('Encargos e Benefícios'!C20=0,0,Q21+R21+S21)</f>
        <v>0</v>
      </c>
      <c r="U21" s="40"/>
      <c r="V21" s="39"/>
      <c r="W21" s="39"/>
      <c r="X21" s="40"/>
    </row>
    <row r="22" spans="1:24" ht="12.75">
      <c r="A22" s="75">
        <v>16</v>
      </c>
      <c r="B22" s="234">
        <f>'Encargos e Benefícios'!B21</f>
        <v>0</v>
      </c>
      <c r="C22" s="43"/>
      <c r="D22" s="299">
        <f>'Encargos e Benefícios'!C21</f>
        <v>0</v>
      </c>
      <c r="E22" s="45"/>
      <c r="F22" s="218"/>
      <c r="G22" s="216"/>
      <c r="H22" s="218"/>
      <c r="I22" s="251"/>
      <c r="J22" s="74">
        <v>0</v>
      </c>
      <c r="K22" s="74">
        <v>0</v>
      </c>
      <c r="L22" s="259">
        <v>0</v>
      </c>
      <c r="M22" s="296">
        <f>'Encargos e Benefícios'!D21</f>
        <v>0</v>
      </c>
      <c r="N22" s="296">
        <f>IF('Encargos e Benefícios'!C21=0,0,'Encargos e Benefícios'!O21/'Encargos e Benefícios'!C21)</f>
        <v>0</v>
      </c>
      <c r="O22" s="297">
        <f>IF('Encargos e Benefícios'!C21=0,0,'Encargos e Benefícios'!U21/'Encargos e Benefícios'!C21)</f>
        <v>0</v>
      </c>
      <c r="P22" s="300">
        <f>IF('Encargos e Benefícios'!C21=0,0,'Encargos e Benefícios'!V21/'Encargos e Benefícios'!C21)</f>
        <v>0</v>
      </c>
      <c r="Q22" s="296">
        <f t="shared" si="5"/>
        <v>0</v>
      </c>
      <c r="R22" s="296">
        <f t="shared" si="6"/>
        <v>0</v>
      </c>
      <c r="S22" s="296">
        <f>IF('Encargos e Benefícios'!C21=0,0,$O22+SUM($J22:$L22)/D22)</f>
        <v>0</v>
      </c>
      <c r="T22" s="301">
        <f>IF('Encargos e Benefícios'!C21=0,0,Q22+R22+S22)</f>
        <v>0</v>
      </c>
      <c r="U22" s="40"/>
      <c r="V22" s="39"/>
      <c r="W22" s="39"/>
      <c r="X22" s="40"/>
    </row>
    <row r="23" spans="1:24" ht="12.75">
      <c r="A23" s="75">
        <v>17</v>
      </c>
      <c r="B23" s="234">
        <f>'Encargos e Benefícios'!B22</f>
        <v>0</v>
      </c>
      <c r="C23" s="43"/>
      <c r="D23" s="299">
        <f>'Encargos e Benefícios'!C22</f>
        <v>0</v>
      </c>
      <c r="E23" s="45"/>
      <c r="F23" s="218"/>
      <c r="G23" s="216"/>
      <c r="H23" s="218"/>
      <c r="I23" s="251"/>
      <c r="J23" s="74">
        <v>0</v>
      </c>
      <c r="K23" s="74">
        <v>0</v>
      </c>
      <c r="L23" s="259">
        <v>0</v>
      </c>
      <c r="M23" s="296">
        <f>'Encargos e Benefícios'!D22</f>
        <v>0</v>
      </c>
      <c r="N23" s="296">
        <f>IF('Encargos e Benefícios'!C22=0,0,'Encargos e Benefícios'!O22/'Encargos e Benefícios'!C22)</f>
        <v>0</v>
      </c>
      <c r="O23" s="297">
        <f>IF('Encargos e Benefícios'!C22=0,0,'Encargos e Benefícios'!U22/'Encargos e Benefícios'!C22)</f>
        <v>0</v>
      </c>
      <c r="P23" s="300">
        <f>IF('Encargos e Benefícios'!C22=0,0,'Encargos e Benefícios'!V22/'Encargos e Benefícios'!C22)</f>
        <v>0</v>
      </c>
      <c r="Q23" s="296">
        <f t="shared" si="5"/>
        <v>0</v>
      </c>
      <c r="R23" s="296">
        <f t="shared" si="6"/>
        <v>0</v>
      </c>
      <c r="S23" s="296">
        <f>IF('Encargos e Benefícios'!C22=0,0,$O23+SUM($J23:$L23)/D23)</f>
        <v>0</v>
      </c>
      <c r="T23" s="301">
        <f>IF('Encargos e Benefícios'!C22=0,0,Q23+R23+S23)</f>
        <v>0</v>
      </c>
      <c r="U23" s="40"/>
      <c r="V23" s="39"/>
      <c r="W23" s="39"/>
      <c r="X23" s="40"/>
    </row>
    <row r="24" spans="1:24" ht="12.75">
      <c r="A24" s="75">
        <v>18</v>
      </c>
      <c r="B24" s="234">
        <f>'Encargos e Benefícios'!B23</f>
        <v>0</v>
      </c>
      <c r="C24" s="43"/>
      <c r="D24" s="299">
        <f>'Encargos e Benefícios'!C23</f>
        <v>0</v>
      </c>
      <c r="E24" s="45"/>
      <c r="F24" s="218"/>
      <c r="G24" s="216"/>
      <c r="H24" s="218"/>
      <c r="I24" s="251"/>
      <c r="J24" s="74">
        <v>0</v>
      </c>
      <c r="K24" s="74">
        <v>0</v>
      </c>
      <c r="L24" s="259">
        <v>0</v>
      </c>
      <c r="M24" s="296">
        <f>'Encargos e Benefícios'!D23</f>
        <v>0</v>
      </c>
      <c r="N24" s="296">
        <f>IF('Encargos e Benefícios'!C23=0,0,'Encargos e Benefícios'!O23/'Encargos e Benefícios'!C23)</f>
        <v>0</v>
      </c>
      <c r="O24" s="297">
        <f>IF('Encargos e Benefícios'!C23=0,0,'Encargos e Benefícios'!U23/'Encargos e Benefícios'!C23)</f>
        <v>0</v>
      </c>
      <c r="P24" s="300">
        <f>IF('Encargos e Benefícios'!C23=0,0,'Encargos e Benefícios'!V23/'Encargos e Benefícios'!C23)</f>
        <v>0</v>
      </c>
      <c r="Q24" s="296">
        <f t="shared" si="5"/>
        <v>0</v>
      </c>
      <c r="R24" s="296">
        <f t="shared" si="6"/>
        <v>0</v>
      </c>
      <c r="S24" s="296">
        <f>IF('Encargos e Benefícios'!C23=0,0,$O24+SUM($J24:$L24)/D24)</f>
        <v>0</v>
      </c>
      <c r="T24" s="301">
        <f>IF('Encargos e Benefícios'!C23=0,0,Q24+R24+S24)</f>
        <v>0</v>
      </c>
      <c r="U24" s="40"/>
      <c r="V24" s="39"/>
      <c r="W24" s="39"/>
      <c r="X24" s="40"/>
    </row>
    <row r="25" spans="1:24" ht="12.75">
      <c r="A25" s="75">
        <v>19</v>
      </c>
      <c r="B25" s="234">
        <f>'Encargos e Benefícios'!B24</f>
        <v>0</v>
      </c>
      <c r="C25" s="43"/>
      <c r="D25" s="299">
        <f>'Encargos e Benefícios'!C24</f>
        <v>0</v>
      </c>
      <c r="E25" s="45"/>
      <c r="F25" s="218"/>
      <c r="G25" s="216"/>
      <c r="H25" s="218"/>
      <c r="I25" s="251"/>
      <c r="J25" s="74">
        <v>0</v>
      </c>
      <c r="K25" s="74">
        <v>0</v>
      </c>
      <c r="L25" s="259">
        <v>0</v>
      </c>
      <c r="M25" s="296">
        <f>'Encargos e Benefícios'!D24</f>
        <v>0</v>
      </c>
      <c r="N25" s="296">
        <f>IF('Encargos e Benefícios'!C24=0,0,'Encargos e Benefícios'!O24/'Encargos e Benefícios'!C24)</f>
        <v>0</v>
      </c>
      <c r="O25" s="297">
        <f>IF('Encargos e Benefícios'!C24=0,0,'Encargos e Benefícios'!U24/'Encargos e Benefícios'!C24)</f>
        <v>0</v>
      </c>
      <c r="P25" s="300">
        <f>IF('Encargos e Benefícios'!C24=0,0,'Encargos e Benefícios'!V24/'Encargos e Benefícios'!C24)</f>
        <v>0</v>
      </c>
      <c r="Q25" s="296">
        <f t="shared" si="5"/>
        <v>0</v>
      </c>
      <c r="R25" s="296">
        <f t="shared" si="6"/>
        <v>0</v>
      </c>
      <c r="S25" s="296">
        <f>IF('Encargos e Benefícios'!C24=0,0,$O25+SUM($J25:$L25)/D25)</f>
        <v>0</v>
      </c>
      <c r="T25" s="301">
        <f>IF('Encargos e Benefícios'!C24=0,0,Q25+R25+S25)</f>
        <v>0</v>
      </c>
      <c r="U25" s="40"/>
      <c r="V25" s="39"/>
      <c r="W25" s="39"/>
      <c r="X25" s="40"/>
    </row>
    <row r="26" spans="1:24" ht="12.75">
      <c r="A26" s="75">
        <v>20</v>
      </c>
      <c r="B26" s="234">
        <f>'Encargos e Benefícios'!B25</f>
        <v>0</v>
      </c>
      <c r="C26" s="43"/>
      <c r="D26" s="299">
        <f>'Encargos e Benefícios'!C25</f>
        <v>0</v>
      </c>
      <c r="E26" s="45"/>
      <c r="F26" s="218"/>
      <c r="G26" s="216"/>
      <c r="H26" s="218"/>
      <c r="I26" s="251"/>
      <c r="J26" s="74">
        <v>0</v>
      </c>
      <c r="K26" s="74">
        <v>0</v>
      </c>
      <c r="L26" s="259">
        <v>0</v>
      </c>
      <c r="M26" s="296">
        <f>'Encargos e Benefícios'!D25</f>
        <v>0</v>
      </c>
      <c r="N26" s="296">
        <f>IF('Encargos e Benefícios'!C25=0,0,'Encargos e Benefícios'!O25/'Encargos e Benefícios'!C25)</f>
        <v>0</v>
      </c>
      <c r="O26" s="297">
        <f>IF('Encargos e Benefícios'!C25=0,0,'Encargos e Benefícios'!U25/'Encargos e Benefícios'!C25)</f>
        <v>0</v>
      </c>
      <c r="P26" s="300">
        <f>IF('Encargos e Benefícios'!C25=0,0,'Encargos e Benefícios'!V25/'Encargos e Benefícios'!C25)</f>
        <v>0</v>
      </c>
      <c r="Q26" s="296">
        <f t="shared" si="5"/>
        <v>0</v>
      </c>
      <c r="R26" s="296">
        <f t="shared" si="6"/>
        <v>0</v>
      </c>
      <c r="S26" s="296">
        <f>IF('Encargos e Benefícios'!C25=0,0,$O26+SUM($J26:$L26)/D26)</f>
        <v>0</v>
      </c>
      <c r="T26" s="301">
        <f>IF('Encargos e Benefícios'!C25=0,0,Q26+R26+S26)</f>
        <v>0</v>
      </c>
      <c r="U26" s="40"/>
      <c r="V26" s="39"/>
      <c r="W26" s="39"/>
      <c r="X26" s="40"/>
    </row>
    <row r="27" spans="1:24" ht="12.75">
      <c r="A27" s="75">
        <v>21</v>
      </c>
      <c r="B27" s="234">
        <f>'Encargos e Benefícios'!B26</f>
        <v>0</v>
      </c>
      <c r="C27" s="43"/>
      <c r="D27" s="299">
        <f>'Encargos e Benefícios'!C26</f>
        <v>0</v>
      </c>
      <c r="E27" s="45"/>
      <c r="F27" s="218"/>
      <c r="G27" s="216"/>
      <c r="H27" s="218"/>
      <c r="I27" s="251"/>
      <c r="J27" s="74">
        <v>0</v>
      </c>
      <c r="K27" s="74">
        <v>0</v>
      </c>
      <c r="L27" s="259">
        <v>0</v>
      </c>
      <c r="M27" s="296">
        <f>'Encargos e Benefícios'!D26</f>
        <v>0</v>
      </c>
      <c r="N27" s="296">
        <f>IF('Encargos e Benefícios'!C26=0,0,'Encargos e Benefícios'!O26/'Encargos e Benefícios'!C26)</f>
        <v>0</v>
      </c>
      <c r="O27" s="297">
        <f>IF('Encargos e Benefícios'!C26=0,0,'Encargos e Benefícios'!U26/'Encargos e Benefícios'!C26)</f>
        <v>0</v>
      </c>
      <c r="P27" s="300">
        <f>IF('Encargos e Benefícios'!C26=0,0,'Encargos e Benefícios'!V26/'Encargos e Benefícios'!C26)</f>
        <v>0</v>
      </c>
      <c r="Q27" s="296">
        <f t="shared" si="5"/>
        <v>0</v>
      </c>
      <c r="R27" s="296">
        <f t="shared" si="6"/>
        <v>0</v>
      </c>
      <c r="S27" s="296">
        <f>IF('Encargos e Benefícios'!C26=0,0,$O27+SUM($J27:$L27)/D27)</f>
        <v>0</v>
      </c>
      <c r="T27" s="301">
        <f>IF('Encargos e Benefícios'!C26=0,0,Q27+R27+S27)</f>
        <v>0</v>
      </c>
      <c r="U27" s="40"/>
      <c r="V27" s="39"/>
      <c r="W27" s="39"/>
      <c r="X27" s="40"/>
    </row>
    <row r="28" spans="1:24" ht="12.75">
      <c r="A28" s="75">
        <v>22</v>
      </c>
      <c r="B28" s="234">
        <f>'Encargos e Benefícios'!B27</f>
        <v>0</v>
      </c>
      <c r="C28" s="43"/>
      <c r="D28" s="299">
        <f>'Encargos e Benefícios'!C27</f>
        <v>0</v>
      </c>
      <c r="E28" s="45"/>
      <c r="F28" s="218"/>
      <c r="G28" s="216"/>
      <c r="H28" s="218"/>
      <c r="I28" s="251"/>
      <c r="J28" s="74">
        <v>0</v>
      </c>
      <c r="K28" s="74">
        <v>0</v>
      </c>
      <c r="L28" s="259">
        <v>0</v>
      </c>
      <c r="M28" s="296">
        <f>'Encargos e Benefícios'!D27</f>
        <v>0</v>
      </c>
      <c r="N28" s="296">
        <f>IF('Encargos e Benefícios'!C27=0,0,'Encargos e Benefícios'!O27/'Encargos e Benefícios'!C27)</f>
        <v>0</v>
      </c>
      <c r="O28" s="297">
        <f>IF('Encargos e Benefícios'!C27=0,0,'Encargos e Benefícios'!U27/'Encargos e Benefícios'!C27)</f>
        <v>0</v>
      </c>
      <c r="P28" s="300">
        <f>IF('Encargos e Benefícios'!C27=0,0,'Encargos e Benefícios'!V27/'Encargos e Benefícios'!C27)</f>
        <v>0</v>
      </c>
      <c r="Q28" s="296">
        <f t="shared" si="5"/>
        <v>0</v>
      </c>
      <c r="R28" s="296">
        <f t="shared" si="6"/>
        <v>0</v>
      </c>
      <c r="S28" s="296">
        <f>IF('Encargos e Benefícios'!C27=0,0,$O28+SUM($J28:$L28)/D28)</f>
        <v>0</v>
      </c>
      <c r="T28" s="301">
        <f>IF('Encargos e Benefícios'!C27=0,0,Q28+R28+S28)</f>
        <v>0</v>
      </c>
      <c r="U28" s="40"/>
      <c r="V28" s="39"/>
      <c r="W28" s="39"/>
      <c r="X28" s="40"/>
    </row>
    <row r="29" spans="1:24" ht="12.75">
      <c r="A29" s="75">
        <v>23</v>
      </c>
      <c r="B29" s="234">
        <f>'Encargos e Benefícios'!B28</f>
        <v>0</v>
      </c>
      <c r="C29" s="43"/>
      <c r="D29" s="299">
        <f>'Encargos e Benefícios'!C28</f>
        <v>0</v>
      </c>
      <c r="E29" s="45"/>
      <c r="F29" s="218"/>
      <c r="G29" s="216"/>
      <c r="H29" s="218"/>
      <c r="I29" s="251"/>
      <c r="J29" s="74">
        <v>0</v>
      </c>
      <c r="K29" s="74">
        <v>0</v>
      </c>
      <c r="L29" s="259">
        <v>0</v>
      </c>
      <c r="M29" s="296">
        <f>'Encargos e Benefícios'!D28</f>
        <v>0</v>
      </c>
      <c r="N29" s="296">
        <f>IF('Encargos e Benefícios'!C28=0,0,'Encargos e Benefícios'!O28/'Encargos e Benefícios'!C28)</f>
        <v>0</v>
      </c>
      <c r="O29" s="297">
        <f>IF('Encargos e Benefícios'!C28=0,0,'Encargos e Benefícios'!U28/'Encargos e Benefícios'!C28)</f>
        <v>0</v>
      </c>
      <c r="P29" s="300">
        <f>IF('Encargos e Benefícios'!C28=0,0,'Encargos e Benefícios'!V28/'Encargos e Benefícios'!C28)</f>
        <v>0</v>
      </c>
      <c r="Q29" s="296">
        <f t="shared" si="5"/>
        <v>0</v>
      </c>
      <c r="R29" s="296">
        <f t="shared" si="6"/>
        <v>0</v>
      </c>
      <c r="S29" s="296">
        <f>IF('Encargos e Benefícios'!C28=0,0,$O29+SUM($J29:$L29)/D29)</f>
        <v>0</v>
      </c>
      <c r="T29" s="301">
        <f>IF('Encargos e Benefícios'!C28=0,0,Q29+R29+S29)</f>
        <v>0</v>
      </c>
      <c r="U29" s="40"/>
      <c r="V29" s="39"/>
      <c r="W29" s="39"/>
      <c r="X29" s="40"/>
    </row>
    <row r="30" spans="1:24" ht="12.75">
      <c r="A30" s="75">
        <v>24</v>
      </c>
      <c r="B30" s="234">
        <f>'Encargos e Benefícios'!B29</f>
        <v>0</v>
      </c>
      <c r="C30" s="43"/>
      <c r="D30" s="299">
        <f>'Encargos e Benefícios'!C29</f>
        <v>0</v>
      </c>
      <c r="E30" s="45"/>
      <c r="F30" s="218"/>
      <c r="G30" s="216"/>
      <c r="H30" s="218"/>
      <c r="I30" s="251"/>
      <c r="J30" s="74">
        <v>0</v>
      </c>
      <c r="K30" s="74">
        <v>0</v>
      </c>
      <c r="L30" s="259">
        <v>0</v>
      </c>
      <c r="M30" s="296">
        <f>'Encargos e Benefícios'!D29</f>
        <v>0</v>
      </c>
      <c r="N30" s="296">
        <f>IF('Encargos e Benefícios'!C29=0,0,'Encargos e Benefícios'!O29/'Encargos e Benefícios'!C29)</f>
        <v>0</v>
      </c>
      <c r="O30" s="297">
        <f>IF('Encargos e Benefícios'!C29=0,0,'Encargos e Benefícios'!U29/'Encargos e Benefícios'!C29)</f>
        <v>0</v>
      </c>
      <c r="P30" s="300">
        <f>IF('Encargos e Benefícios'!C29=0,0,'Encargos e Benefícios'!V29/'Encargos e Benefícios'!C29)</f>
        <v>0</v>
      </c>
      <c r="Q30" s="296">
        <f t="shared" si="5"/>
        <v>0</v>
      </c>
      <c r="R30" s="296">
        <f t="shared" si="6"/>
        <v>0</v>
      </c>
      <c r="S30" s="296">
        <f>IF('Encargos e Benefícios'!C29=0,0,$O30+SUM($J30:$L30)/D30)</f>
        <v>0</v>
      </c>
      <c r="T30" s="301">
        <f>IF('Encargos e Benefícios'!C29=0,0,Q30+R30+S30)</f>
        <v>0</v>
      </c>
      <c r="U30" s="40"/>
      <c r="V30" s="39"/>
      <c r="W30" s="39"/>
      <c r="X30" s="40"/>
    </row>
    <row r="31" spans="1:24" ht="12.75">
      <c r="A31" s="75">
        <v>25</v>
      </c>
      <c r="B31" s="234">
        <f>'Encargos e Benefícios'!B30</f>
        <v>0</v>
      </c>
      <c r="C31" s="43"/>
      <c r="D31" s="299">
        <f>'Encargos e Benefícios'!C30</f>
        <v>0</v>
      </c>
      <c r="E31" s="45"/>
      <c r="F31" s="218"/>
      <c r="G31" s="216"/>
      <c r="H31" s="218"/>
      <c r="I31" s="251"/>
      <c r="J31" s="74">
        <v>0</v>
      </c>
      <c r="K31" s="74">
        <v>0</v>
      </c>
      <c r="L31" s="259">
        <v>0</v>
      </c>
      <c r="M31" s="296">
        <f>'Encargos e Benefícios'!D30</f>
        <v>0</v>
      </c>
      <c r="N31" s="296">
        <f>IF('Encargos e Benefícios'!C30=0,0,'Encargos e Benefícios'!O30/'Encargos e Benefícios'!C30)</f>
        <v>0</v>
      </c>
      <c r="O31" s="297">
        <f>IF('Encargos e Benefícios'!C30=0,0,'Encargos e Benefícios'!U30/'Encargos e Benefícios'!C30)</f>
        <v>0</v>
      </c>
      <c r="P31" s="300">
        <f>IF('Encargos e Benefícios'!C30=0,0,'Encargos e Benefícios'!V30/'Encargos e Benefícios'!C30)</f>
        <v>0</v>
      </c>
      <c r="Q31" s="296">
        <f t="shared" si="5"/>
        <v>0</v>
      </c>
      <c r="R31" s="296">
        <f t="shared" si="6"/>
        <v>0</v>
      </c>
      <c r="S31" s="296">
        <f>IF('Encargos e Benefícios'!C30=0,0,$O31+SUM($J31:$L31)/D31)</f>
        <v>0</v>
      </c>
      <c r="T31" s="301">
        <f>IF('Encargos e Benefícios'!C30=0,0,Q31+R31+S31)</f>
        <v>0</v>
      </c>
      <c r="U31" s="40"/>
      <c r="V31" s="39"/>
      <c r="W31" s="39"/>
      <c r="X31" s="40"/>
    </row>
    <row r="32" spans="1:24" ht="12.75">
      <c r="A32" s="75">
        <v>26</v>
      </c>
      <c r="B32" s="234">
        <f>'Encargos e Benefícios'!B31</f>
        <v>0</v>
      </c>
      <c r="C32" s="43"/>
      <c r="D32" s="299">
        <f>'Encargos e Benefícios'!C31</f>
        <v>0</v>
      </c>
      <c r="E32" s="45"/>
      <c r="F32" s="218"/>
      <c r="G32" s="216"/>
      <c r="H32" s="218"/>
      <c r="I32" s="251"/>
      <c r="J32" s="74">
        <v>0</v>
      </c>
      <c r="K32" s="74">
        <v>0</v>
      </c>
      <c r="L32" s="259">
        <v>0</v>
      </c>
      <c r="M32" s="296">
        <f>'Encargos e Benefícios'!D31</f>
        <v>0</v>
      </c>
      <c r="N32" s="296">
        <f>IF('Encargos e Benefícios'!C31=0,0,'Encargos e Benefícios'!O31/'Encargos e Benefícios'!C31)</f>
        <v>0</v>
      </c>
      <c r="O32" s="297">
        <f>IF('Encargos e Benefícios'!C31=0,0,'Encargos e Benefícios'!U31/'Encargos e Benefícios'!C31)</f>
        <v>0</v>
      </c>
      <c r="P32" s="300">
        <f>IF('Encargos e Benefícios'!C31=0,0,'Encargos e Benefícios'!V31/'Encargos e Benefícios'!C31)</f>
        <v>0</v>
      </c>
      <c r="Q32" s="296">
        <f t="shared" si="5"/>
        <v>0</v>
      </c>
      <c r="R32" s="296">
        <f t="shared" si="6"/>
        <v>0</v>
      </c>
      <c r="S32" s="296">
        <f>IF('Encargos e Benefícios'!C31=0,0,$O32+SUM($J32:$L32)/D32)</f>
        <v>0</v>
      </c>
      <c r="T32" s="301">
        <f>IF('Encargos e Benefícios'!C31=0,0,Q32+R32+S32)</f>
        <v>0</v>
      </c>
      <c r="U32" s="40"/>
      <c r="V32" s="39"/>
      <c r="W32" s="39"/>
      <c r="X32" s="40"/>
    </row>
    <row r="33" spans="1:24" ht="12.75">
      <c r="A33" s="75">
        <v>27</v>
      </c>
      <c r="B33" s="234">
        <f>'Encargos e Benefícios'!B32</f>
        <v>0</v>
      </c>
      <c r="C33" s="43"/>
      <c r="D33" s="299">
        <f>'Encargos e Benefícios'!C32</f>
        <v>0</v>
      </c>
      <c r="E33" s="45"/>
      <c r="F33" s="218"/>
      <c r="G33" s="216"/>
      <c r="H33" s="218"/>
      <c r="I33" s="251"/>
      <c r="J33" s="74">
        <v>0</v>
      </c>
      <c r="K33" s="74">
        <v>0</v>
      </c>
      <c r="L33" s="259">
        <v>0</v>
      </c>
      <c r="M33" s="296">
        <f>'Encargos e Benefícios'!D32</f>
        <v>0</v>
      </c>
      <c r="N33" s="296">
        <f>IF('Encargos e Benefícios'!C32=0,0,'Encargos e Benefícios'!O32/'Encargos e Benefícios'!C32)</f>
        <v>0</v>
      </c>
      <c r="O33" s="297">
        <f>IF('Encargos e Benefícios'!C32=0,0,'Encargos e Benefícios'!U32/'Encargos e Benefícios'!C32)</f>
        <v>0</v>
      </c>
      <c r="P33" s="300">
        <f>IF('Encargos e Benefícios'!C32=0,0,'Encargos e Benefícios'!V32/'Encargos e Benefícios'!C32)</f>
        <v>0</v>
      </c>
      <c r="Q33" s="296">
        <f t="shared" si="5"/>
        <v>0</v>
      </c>
      <c r="R33" s="296">
        <f t="shared" si="6"/>
        <v>0</v>
      </c>
      <c r="S33" s="296">
        <f>IF('Encargos e Benefícios'!C32=0,0,$O33+SUM($J33:$L33)/D33)</f>
        <v>0</v>
      </c>
      <c r="T33" s="301">
        <f>IF('Encargos e Benefícios'!C32=0,0,Q33+R33+S33)</f>
        <v>0</v>
      </c>
      <c r="U33" s="40"/>
      <c r="V33" s="39"/>
      <c r="W33" s="39"/>
      <c r="X33" s="40"/>
    </row>
    <row r="34" spans="1:24" ht="12.75">
      <c r="A34" s="75">
        <v>28</v>
      </c>
      <c r="B34" s="234">
        <f>'Encargos e Benefícios'!B33</f>
        <v>0</v>
      </c>
      <c r="C34" s="43"/>
      <c r="D34" s="299">
        <f>'Encargos e Benefícios'!C33</f>
        <v>0</v>
      </c>
      <c r="E34" s="45"/>
      <c r="F34" s="218"/>
      <c r="G34" s="216"/>
      <c r="H34" s="218"/>
      <c r="I34" s="251"/>
      <c r="J34" s="74">
        <v>0</v>
      </c>
      <c r="K34" s="74">
        <v>0</v>
      </c>
      <c r="L34" s="259">
        <v>0</v>
      </c>
      <c r="M34" s="296">
        <f>'Encargos e Benefícios'!D33</f>
        <v>0</v>
      </c>
      <c r="N34" s="296">
        <f>IF('Encargos e Benefícios'!C33=0,0,'Encargos e Benefícios'!O33/'Encargos e Benefícios'!C33)</f>
        <v>0</v>
      </c>
      <c r="O34" s="297">
        <f>IF('Encargos e Benefícios'!C33=0,0,'Encargos e Benefícios'!U33/'Encargos e Benefícios'!C33)</f>
        <v>0</v>
      </c>
      <c r="P34" s="300">
        <f>IF('Encargos e Benefícios'!C33=0,0,'Encargos e Benefícios'!V33/'Encargos e Benefícios'!C33)</f>
        <v>0</v>
      </c>
      <c r="Q34" s="296">
        <f t="shared" si="5"/>
        <v>0</v>
      </c>
      <c r="R34" s="296">
        <f t="shared" si="6"/>
        <v>0</v>
      </c>
      <c r="S34" s="296">
        <f>IF('Encargos e Benefícios'!C33=0,0,$O34+SUM($J34:$L34)/D34)</f>
        <v>0</v>
      </c>
      <c r="T34" s="301">
        <f>IF('Encargos e Benefícios'!C33=0,0,Q34+R34+S34)</f>
        <v>0</v>
      </c>
      <c r="U34" s="40"/>
      <c r="V34" s="39"/>
      <c r="W34" s="39"/>
      <c r="X34" s="40"/>
    </row>
    <row r="35" spans="1:24" ht="12.75">
      <c r="A35" s="75">
        <v>29</v>
      </c>
      <c r="B35" s="234">
        <f>'Encargos e Benefícios'!B34</f>
        <v>0</v>
      </c>
      <c r="C35" s="43"/>
      <c r="D35" s="299">
        <f>'Encargos e Benefícios'!C34</f>
        <v>0</v>
      </c>
      <c r="E35" s="45"/>
      <c r="F35" s="218"/>
      <c r="G35" s="216"/>
      <c r="H35" s="218"/>
      <c r="I35" s="251"/>
      <c r="J35" s="74">
        <v>0</v>
      </c>
      <c r="K35" s="74">
        <v>0</v>
      </c>
      <c r="L35" s="259">
        <v>0</v>
      </c>
      <c r="M35" s="296">
        <f>'Encargos e Benefícios'!D34</f>
        <v>0</v>
      </c>
      <c r="N35" s="296">
        <f>IF('Encargos e Benefícios'!C34=0,0,'Encargos e Benefícios'!O34/'Encargos e Benefícios'!C34)</f>
        <v>0</v>
      </c>
      <c r="O35" s="297">
        <f>IF('Encargos e Benefícios'!C34=0,0,'Encargos e Benefícios'!U34/'Encargos e Benefícios'!C34)</f>
        <v>0</v>
      </c>
      <c r="P35" s="300">
        <f>IF('Encargos e Benefícios'!C34=0,0,'Encargos e Benefícios'!V34/'Encargos e Benefícios'!C34)</f>
        <v>0</v>
      </c>
      <c r="Q35" s="296">
        <f t="shared" si="5"/>
        <v>0</v>
      </c>
      <c r="R35" s="296">
        <f t="shared" si="6"/>
        <v>0</v>
      </c>
      <c r="S35" s="296">
        <f>IF('Encargos e Benefícios'!C34=0,0,$O35+SUM($J35:$L35)/D35)</f>
        <v>0</v>
      </c>
      <c r="T35" s="301">
        <f>IF('Encargos e Benefícios'!C34=0,0,Q35+R35+S35)</f>
        <v>0</v>
      </c>
      <c r="U35" s="40"/>
      <c r="V35" s="39"/>
      <c r="W35" s="39"/>
      <c r="X35" s="40"/>
    </row>
    <row r="36" spans="1:24" ht="12.75">
      <c r="A36" s="75">
        <v>30</v>
      </c>
      <c r="B36" s="234">
        <f>'Encargos e Benefícios'!B35</f>
        <v>0</v>
      </c>
      <c r="C36" s="43"/>
      <c r="D36" s="299">
        <f>'Encargos e Benefícios'!C35</f>
        <v>0</v>
      </c>
      <c r="E36" s="45"/>
      <c r="F36" s="218"/>
      <c r="G36" s="216"/>
      <c r="H36" s="218"/>
      <c r="I36" s="251"/>
      <c r="J36" s="74">
        <v>0</v>
      </c>
      <c r="K36" s="74">
        <v>0</v>
      </c>
      <c r="L36" s="259">
        <v>0</v>
      </c>
      <c r="M36" s="296">
        <f>'Encargos e Benefícios'!D35</f>
        <v>0</v>
      </c>
      <c r="N36" s="296">
        <f>IF('Encargos e Benefícios'!C35=0,0,'Encargos e Benefícios'!O35/'Encargos e Benefícios'!C35)</f>
        <v>0</v>
      </c>
      <c r="O36" s="297">
        <f>IF('Encargos e Benefícios'!C35=0,0,'Encargos e Benefícios'!U35/'Encargos e Benefícios'!C35)</f>
        <v>0</v>
      </c>
      <c r="P36" s="300">
        <f>IF('Encargos e Benefícios'!C35=0,0,'Encargos e Benefícios'!V35/'Encargos e Benefícios'!C35)</f>
        <v>0</v>
      </c>
      <c r="Q36" s="296">
        <f t="shared" si="5"/>
        <v>0</v>
      </c>
      <c r="R36" s="296">
        <f t="shared" si="6"/>
        <v>0</v>
      </c>
      <c r="S36" s="296">
        <f>IF('Encargos e Benefícios'!C35=0,0,$O36+SUM($J36:$L36)/D36)</f>
        <v>0</v>
      </c>
      <c r="T36" s="301">
        <f>IF('Encargos e Benefícios'!C35=0,0,Q36+R36+S36)</f>
        <v>0</v>
      </c>
      <c r="U36" s="40"/>
      <c r="V36" s="39"/>
      <c r="W36" s="39"/>
      <c r="X36" s="40"/>
    </row>
    <row r="37" spans="1:24" ht="12.75">
      <c r="A37" s="75">
        <v>31</v>
      </c>
      <c r="B37" s="234">
        <f>'Encargos e Benefícios'!B36</f>
        <v>0</v>
      </c>
      <c r="C37" s="43"/>
      <c r="D37" s="299">
        <f>'Encargos e Benefícios'!C36</f>
        <v>0</v>
      </c>
      <c r="E37" s="45"/>
      <c r="F37" s="218"/>
      <c r="G37" s="216"/>
      <c r="H37" s="218"/>
      <c r="I37" s="251"/>
      <c r="J37" s="74">
        <v>0</v>
      </c>
      <c r="K37" s="74">
        <v>0</v>
      </c>
      <c r="L37" s="259">
        <v>0</v>
      </c>
      <c r="M37" s="296">
        <f>'Encargos e Benefícios'!D36</f>
        <v>0</v>
      </c>
      <c r="N37" s="296">
        <f>IF('Encargos e Benefícios'!C36=0,0,'Encargos e Benefícios'!O36/'Encargos e Benefícios'!C36)</f>
        <v>0</v>
      </c>
      <c r="O37" s="297">
        <f>IF('Encargos e Benefícios'!C36=0,0,'Encargos e Benefícios'!U36/'Encargos e Benefícios'!C36)</f>
        <v>0</v>
      </c>
      <c r="P37" s="300">
        <f>IF('Encargos e Benefícios'!C36=0,0,'Encargos e Benefícios'!V36/'Encargos e Benefícios'!C36)</f>
        <v>0</v>
      </c>
      <c r="Q37" s="296">
        <f t="shared" si="5"/>
        <v>0</v>
      </c>
      <c r="R37" s="296">
        <f t="shared" si="6"/>
        <v>0</v>
      </c>
      <c r="S37" s="296">
        <f>IF('Encargos e Benefícios'!C36=0,0,$O37+SUM($J37:$L37)/D37)</f>
        <v>0</v>
      </c>
      <c r="T37" s="301">
        <f>IF('Encargos e Benefícios'!C36=0,0,Q37+R37+S37)</f>
        <v>0</v>
      </c>
      <c r="U37" s="40"/>
      <c r="V37" s="39"/>
      <c r="W37" s="39"/>
      <c r="X37" s="40"/>
    </row>
    <row r="38" spans="1:24" ht="12.75">
      <c r="A38" s="75">
        <v>32</v>
      </c>
      <c r="B38" s="234">
        <f>'Encargos e Benefícios'!B37</f>
        <v>0</v>
      </c>
      <c r="C38" s="43"/>
      <c r="D38" s="299">
        <f>'Encargos e Benefícios'!C37</f>
        <v>0</v>
      </c>
      <c r="E38" s="45"/>
      <c r="F38" s="218"/>
      <c r="G38" s="216"/>
      <c r="H38" s="218"/>
      <c r="I38" s="251"/>
      <c r="J38" s="74">
        <v>0</v>
      </c>
      <c r="K38" s="74">
        <v>0</v>
      </c>
      <c r="L38" s="259">
        <v>0</v>
      </c>
      <c r="M38" s="296">
        <f>'Encargos e Benefícios'!D37</f>
        <v>0</v>
      </c>
      <c r="N38" s="296">
        <f>IF('Encargos e Benefícios'!C37=0,0,'Encargos e Benefícios'!O37/'Encargos e Benefícios'!C37)</f>
        <v>0</v>
      </c>
      <c r="O38" s="297">
        <f>IF('Encargos e Benefícios'!C37=0,0,'Encargos e Benefícios'!U37/'Encargos e Benefícios'!C37)</f>
        <v>0</v>
      </c>
      <c r="P38" s="300">
        <f>IF('Encargos e Benefícios'!C37=0,0,'Encargos e Benefícios'!V37/'Encargos e Benefícios'!C37)</f>
        <v>0</v>
      </c>
      <c r="Q38" s="296">
        <f t="shared" si="5"/>
        <v>0</v>
      </c>
      <c r="R38" s="296">
        <f t="shared" si="6"/>
        <v>0</v>
      </c>
      <c r="S38" s="296">
        <f>IF('Encargos e Benefícios'!C37=0,0,$O38+SUM($J38:$L38)/D38)</f>
        <v>0</v>
      </c>
      <c r="T38" s="301">
        <f>IF('Encargos e Benefícios'!C37=0,0,Q38+R38+S38)</f>
        <v>0</v>
      </c>
      <c r="U38" s="40"/>
      <c r="V38" s="39"/>
      <c r="W38" s="39"/>
      <c r="X38" s="40"/>
    </row>
    <row r="39" spans="1:24" ht="12.75">
      <c r="A39" s="75">
        <v>33</v>
      </c>
      <c r="B39" s="234">
        <f>'Encargos e Benefícios'!B38</f>
        <v>0</v>
      </c>
      <c r="C39" s="43"/>
      <c r="D39" s="299">
        <f>'Encargos e Benefícios'!C38</f>
        <v>0</v>
      </c>
      <c r="E39" s="45"/>
      <c r="F39" s="218"/>
      <c r="G39" s="216"/>
      <c r="H39" s="218"/>
      <c r="I39" s="251"/>
      <c r="J39" s="74">
        <v>0</v>
      </c>
      <c r="K39" s="74">
        <v>0</v>
      </c>
      <c r="L39" s="259">
        <v>0</v>
      </c>
      <c r="M39" s="296">
        <f>'Encargos e Benefícios'!D38</f>
        <v>0</v>
      </c>
      <c r="N39" s="296">
        <f>IF('Encargos e Benefícios'!C38=0,0,'Encargos e Benefícios'!O38/'Encargos e Benefícios'!C38)</f>
        <v>0</v>
      </c>
      <c r="O39" s="297">
        <f>IF('Encargos e Benefícios'!C38=0,0,'Encargos e Benefícios'!U38/'Encargos e Benefícios'!C38)</f>
        <v>0</v>
      </c>
      <c r="P39" s="300">
        <f>IF('Encargos e Benefícios'!C38=0,0,'Encargos e Benefícios'!V38/'Encargos e Benefícios'!C38)</f>
        <v>0</v>
      </c>
      <c r="Q39" s="296">
        <f t="shared" si="5"/>
        <v>0</v>
      </c>
      <c r="R39" s="296">
        <f t="shared" si="6"/>
        <v>0</v>
      </c>
      <c r="S39" s="296">
        <f>IF('Encargos e Benefícios'!C38=0,0,$O39+SUM($J39:$L39)/D39)</f>
        <v>0</v>
      </c>
      <c r="T39" s="301">
        <f>IF('Encargos e Benefícios'!C38=0,0,Q39+R39+S39)</f>
        <v>0</v>
      </c>
      <c r="U39" s="40"/>
      <c r="V39" s="39"/>
      <c r="W39" s="39"/>
      <c r="X39" s="40"/>
    </row>
    <row r="40" spans="1:24" ht="12.75">
      <c r="A40" s="75">
        <v>34</v>
      </c>
      <c r="B40" s="234">
        <f>'Encargos e Benefícios'!B39</f>
        <v>0</v>
      </c>
      <c r="C40" s="43"/>
      <c r="D40" s="299">
        <f>'Encargos e Benefícios'!C39</f>
        <v>0</v>
      </c>
      <c r="E40" s="45"/>
      <c r="F40" s="218"/>
      <c r="G40" s="216"/>
      <c r="H40" s="218"/>
      <c r="I40" s="251"/>
      <c r="J40" s="74">
        <v>0</v>
      </c>
      <c r="K40" s="74">
        <v>0</v>
      </c>
      <c r="L40" s="259">
        <v>0</v>
      </c>
      <c r="M40" s="296">
        <f>'Encargos e Benefícios'!D39</f>
        <v>0</v>
      </c>
      <c r="N40" s="296">
        <f>IF('Encargos e Benefícios'!C39=0,0,'Encargos e Benefícios'!O39/'Encargos e Benefícios'!C39)</f>
        <v>0</v>
      </c>
      <c r="O40" s="297">
        <f>IF('Encargos e Benefícios'!C39=0,0,'Encargos e Benefícios'!U39/'Encargos e Benefícios'!C39)</f>
        <v>0</v>
      </c>
      <c r="P40" s="300">
        <f>IF('Encargos e Benefícios'!C39=0,0,'Encargos e Benefícios'!V39/'Encargos e Benefícios'!C39)</f>
        <v>0</v>
      </c>
      <c r="Q40" s="296">
        <f t="shared" si="5"/>
        <v>0</v>
      </c>
      <c r="R40" s="296">
        <f t="shared" si="6"/>
        <v>0</v>
      </c>
      <c r="S40" s="296">
        <f>IF('Encargos e Benefícios'!C39=0,0,$O40+SUM($J40:$L40)/D40)</f>
        <v>0</v>
      </c>
      <c r="T40" s="301">
        <f>IF('Encargos e Benefícios'!C39=0,0,Q40+R40+S40)</f>
        <v>0</v>
      </c>
      <c r="U40" s="40"/>
      <c r="V40" s="39"/>
      <c r="W40" s="39"/>
      <c r="X40" s="40"/>
    </row>
    <row r="41" spans="1:24" ht="12.75">
      <c r="A41" s="75">
        <v>35</v>
      </c>
      <c r="B41" s="234">
        <f>'Encargos e Benefícios'!B40</f>
        <v>0</v>
      </c>
      <c r="C41" s="43"/>
      <c r="D41" s="299">
        <f>'Encargos e Benefícios'!C40</f>
        <v>0</v>
      </c>
      <c r="E41" s="45"/>
      <c r="F41" s="218"/>
      <c r="G41" s="216"/>
      <c r="H41" s="218"/>
      <c r="I41" s="251"/>
      <c r="J41" s="74">
        <v>0</v>
      </c>
      <c r="K41" s="74">
        <v>0</v>
      </c>
      <c r="L41" s="259">
        <v>0</v>
      </c>
      <c r="M41" s="296">
        <f>'Encargos e Benefícios'!D40</f>
        <v>0</v>
      </c>
      <c r="N41" s="296">
        <f>IF('Encargos e Benefícios'!C40=0,0,'Encargos e Benefícios'!O40/'Encargos e Benefícios'!C40)</f>
        <v>0</v>
      </c>
      <c r="O41" s="297">
        <f>IF('Encargos e Benefícios'!C40=0,0,'Encargos e Benefícios'!U40/'Encargos e Benefícios'!C40)</f>
        <v>0</v>
      </c>
      <c r="P41" s="300">
        <f>IF('Encargos e Benefícios'!C40=0,0,'Encargos e Benefícios'!V40/'Encargos e Benefícios'!C40)</f>
        <v>0</v>
      </c>
      <c r="Q41" s="296">
        <f t="shared" si="5"/>
        <v>0</v>
      </c>
      <c r="R41" s="296">
        <f t="shared" si="6"/>
        <v>0</v>
      </c>
      <c r="S41" s="296">
        <f>IF('Encargos e Benefícios'!C40=0,0,$O41+SUM($J41:$L41)/D41)</f>
        <v>0</v>
      </c>
      <c r="T41" s="301">
        <f>IF('Encargos e Benefícios'!C40=0,0,Q41+R41+S41)</f>
        <v>0</v>
      </c>
      <c r="U41" s="40"/>
      <c r="V41" s="39"/>
      <c r="W41" s="39"/>
      <c r="X41" s="40"/>
    </row>
    <row r="42" spans="1:24" ht="12.75">
      <c r="A42" s="75">
        <v>36</v>
      </c>
      <c r="B42" s="234">
        <f>'Encargos e Benefícios'!B41</f>
        <v>0</v>
      </c>
      <c r="C42" s="43"/>
      <c r="D42" s="299">
        <f>'Encargos e Benefícios'!C41</f>
        <v>0</v>
      </c>
      <c r="E42" s="45"/>
      <c r="F42" s="218"/>
      <c r="G42" s="216"/>
      <c r="H42" s="218"/>
      <c r="I42" s="251"/>
      <c r="J42" s="74">
        <v>0</v>
      </c>
      <c r="K42" s="74">
        <v>0</v>
      </c>
      <c r="L42" s="259">
        <v>0</v>
      </c>
      <c r="M42" s="296">
        <f>'Encargos e Benefícios'!D41</f>
        <v>0</v>
      </c>
      <c r="N42" s="296">
        <f>IF('Encargos e Benefícios'!C41=0,0,'Encargos e Benefícios'!O41/'Encargos e Benefícios'!C41)</f>
        <v>0</v>
      </c>
      <c r="O42" s="297">
        <f>IF('Encargos e Benefícios'!C41=0,0,'Encargos e Benefícios'!U41/'Encargos e Benefícios'!C41)</f>
        <v>0</v>
      </c>
      <c r="P42" s="300">
        <f>IF('Encargos e Benefícios'!C41=0,0,'Encargos e Benefícios'!V41/'Encargos e Benefícios'!C41)</f>
        <v>0</v>
      </c>
      <c r="Q42" s="296">
        <f t="shared" si="5"/>
        <v>0</v>
      </c>
      <c r="R42" s="296">
        <f t="shared" si="6"/>
        <v>0</v>
      </c>
      <c r="S42" s="296">
        <f>IF('Encargos e Benefícios'!C41=0,0,$O42+SUM($J42:$L42)/D42)</f>
        <v>0</v>
      </c>
      <c r="T42" s="301">
        <f>IF('Encargos e Benefícios'!C41=0,0,Q42+R42+S42)</f>
        <v>0</v>
      </c>
      <c r="U42" s="40"/>
      <c r="V42" s="39"/>
      <c r="W42" s="39"/>
      <c r="X42" s="40"/>
    </row>
    <row r="43" spans="1:24" ht="12.75">
      <c r="A43" s="75">
        <v>37</v>
      </c>
      <c r="B43" s="234">
        <f>'Encargos e Benefícios'!B42</f>
        <v>0</v>
      </c>
      <c r="C43" s="43"/>
      <c r="D43" s="299">
        <f>'Encargos e Benefícios'!C42</f>
        <v>0</v>
      </c>
      <c r="E43" s="45"/>
      <c r="F43" s="218"/>
      <c r="G43" s="216"/>
      <c r="H43" s="218"/>
      <c r="I43" s="251"/>
      <c r="J43" s="74">
        <v>0</v>
      </c>
      <c r="K43" s="74">
        <v>0</v>
      </c>
      <c r="L43" s="259">
        <v>0</v>
      </c>
      <c r="M43" s="296">
        <f>'Encargos e Benefícios'!D42</f>
        <v>0</v>
      </c>
      <c r="N43" s="296">
        <f>IF('Encargos e Benefícios'!C42=0,0,'Encargos e Benefícios'!O42/'Encargos e Benefícios'!C42)</f>
        <v>0</v>
      </c>
      <c r="O43" s="297">
        <f>IF('Encargos e Benefícios'!C42=0,0,'Encargos e Benefícios'!U42/'Encargos e Benefícios'!C42)</f>
        <v>0</v>
      </c>
      <c r="P43" s="300">
        <f>IF('Encargos e Benefícios'!C42=0,0,'Encargos e Benefícios'!V42/'Encargos e Benefícios'!C42)</f>
        <v>0</v>
      </c>
      <c r="Q43" s="296">
        <f t="shared" si="5"/>
        <v>0</v>
      </c>
      <c r="R43" s="296">
        <f t="shared" si="6"/>
        <v>0</v>
      </c>
      <c r="S43" s="296">
        <f>IF('Encargos e Benefícios'!C42=0,0,$O43+SUM($J43:$L43)/D43)</f>
        <v>0</v>
      </c>
      <c r="T43" s="301">
        <f>IF('Encargos e Benefícios'!C42=0,0,Q43+R43+S43)</f>
        <v>0</v>
      </c>
      <c r="U43" s="40"/>
      <c r="V43" s="39"/>
      <c r="W43" s="39"/>
      <c r="X43" s="40"/>
    </row>
    <row r="44" spans="1:24" ht="12.75">
      <c r="A44" s="75">
        <v>38</v>
      </c>
      <c r="B44" s="234">
        <f>'Encargos e Benefícios'!B43</f>
        <v>0</v>
      </c>
      <c r="C44" s="43"/>
      <c r="D44" s="299">
        <f>'Encargos e Benefícios'!C43</f>
        <v>0</v>
      </c>
      <c r="E44" s="45"/>
      <c r="F44" s="218"/>
      <c r="G44" s="216"/>
      <c r="H44" s="218"/>
      <c r="I44" s="251"/>
      <c r="J44" s="74">
        <v>0</v>
      </c>
      <c r="K44" s="74">
        <v>0</v>
      </c>
      <c r="L44" s="259">
        <v>0</v>
      </c>
      <c r="M44" s="296">
        <f>'Encargos e Benefícios'!D43</f>
        <v>0</v>
      </c>
      <c r="N44" s="296">
        <f>IF('Encargos e Benefícios'!C43=0,0,'Encargos e Benefícios'!O43/'Encargos e Benefícios'!C43)</f>
        <v>0</v>
      </c>
      <c r="O44" s="297">
        <f>IF('Encargos e Benefícios'!C43=0,0,'Encargos e Benefícios'!U43/'Encargos e Benefícios'!C43)</f>
        <v>0</v>
      </c>
      <c r="P44" s="300">
        <f>IF('Encargos e Benefícios'!C43=0,0,'Encargos e Benefícios'!V43/'Encargos e Benefícios'!C43)</f>
        <v>0</v>
      </c>
      <c r="Q44" s="296">
        <f t="shared" si="5"/>
        <v>0</v>
      </c>
      <c r="R44" s="296">
        <f t="shared" si="6"/>
        <v>0</v>
      </c>
      <c r="S44" s="296">
        <f>IF('Encargos e Benefícios'!C43=0,0,$O44+SUM($J44:$L44)/D44)</f>
        <v>0</v>
      </c>
      <c r="T44" s="301">
        <f>IF('Encargos e Benefícios'!C43=0,0,Q44+R44+S44)</f>
        <v>0</v>
      </c>
      <c r="U44" s="40"/>
      <c r="V44" s="39"/>
      <c r="W44" s="39"/>
      <c r="X44" s="40"/>
    </row>
    <row r="45" spans="1:24" ht="12.75">
      <c r="A45" s="75">
        <v>39</v>
      </c>
      <c r="B45" s="234">
        <f>'Encargos e Benefícios'!B44</f>
        <v>0</v>
      </c>
      <c r="C45" s="43"/>
      <c r="D45" s="299">
        <f>'Encargos e Benefícios'!C44</f>
        <v>0</v>
      </c>
      <c r="E45" s="45"/>
      <c r="F45" s="218"/>
      <c r="G45" s="216"/>
      <c r="H45" s="218"/>
      <c r="I45" s="251"/>
      <c r="J45" s="74">
        <v>0</v>
      </c>
      <c r="K45" s="74">
        <v>0</v>
      </c>
      <c r="L45" s="259">
        <v>0</v>
      </c>
      <c r="M45" s="296">
        <f>'Encargos e Benefícios'!D44</f>
        <v>0</v>
      </c>
      <c r="N45" s="296">
        <f>IF('Encargos e Benefícios'!C44=0,0,'Encargos e Benefícios'!O44/'Encargos e Benefícios'!C44)</f>
        <v>0</v>
      </c>
      <c r="O45" s="297">
        <f>IF('Encargos e Benefícios'!C44=0,0,'Encargos e Benefícios'!U44/'Encargos e Benefícios'!C44)</f>
        <v>0</v>
      </c>
      <c r="P45" s="300">
        <f>IF('Encargos e Benefícios'!C44=0,0,'Encargos e Benefícios'!V44/'Encargos e Benefícios'!C44)</f>
        <v>0</v>
      </c>
      <c r="Q45" s="296">
        <f t="shared" si="5"/>
        <v>0</v>
      </c>
      <c r="R45" s="296">
        <f t="shared" si="6"/>
        <v>0</v>
      </c>
      <c r="S45" s="296">
        <f>IF('Encargos e Benefícios'!C44=0,0,$O45+SUM($J45:$L45)/D45)</f>
        <v>0</v>
      </c>
      <c r="T45" s="301">
        <f>IF('Encargos e Benefícios'!C44=0,0,Q45+R45+S45)</f>
        <v>0</v>
      </c>
      <c r="U45" s="40"/>
      <c r="V45" s="39"/>
      <c r="W45" s="39"/>
      <c r="X45" s="40"/>
    </row>
    <row r="46" spans="1:24" ht="12.75">
      <c r="A46" s="75">
        <v>40</v>
      </c>
      <c r="B46" s="234">
        <f>'Encargos e Benefícios'!B45</f>
        <v>0</v>
      </c>
      <c r="C46" s="43"/>
      <c r="D46" s="299">
        <f>'Encargos e Benefícios'!C45</f>
        <v>0</v>
      </c>
      <c r="E46" s="45"/>
      <c r="F46" s="218"/>
      <c r="G46" s="216"/>
      <c r="H46" s="218"/>
      <c r="I46" s="251"/>
      <c r="J46" s="74">
        <v>0</v>
      </c>
      <c r="K46" s="74">
        <v>0</v>
      </c>
      <c r="L46" s="259">
        <v>0</v>
      </c>
      <c r="M46" s="296">
        <f>'Encargos e Benefícios'!D45</f>
        <v>0</v>
      </c>
      <c r="N46" s="296">
        <f>IF('Encargos e Benefícios'!C45=0,0,'Encargos e Benefícios'!O45/'Encargos e Benefícios'!C45)</f>
        <v>0</v>
      </c>
      <c r="O46" s="297">
        <f>IF('Encargos e Benefícios'!C45=0,0,'Encargos e Benefícios'!U45/'Encargos e Benefícios'!C45)</f>
        <v>0</v>
      </c>
      <c r="P46" s="300">
        <f>IF('Encargos e Benefícios'!C45=0,0,'Encargos e Benefícios'!V45/'Encargos e Benefícios'!C45)</f>
        <v>0</v>
      </c>
      <c r="Q46" s="296">
        <f t="shared" si="5"/>
        <v>0</v>
      </c>
      <c r="R46" s="296">
        <f t="shared" si="6"/>
        <v>0</v>
      </c>
      <c r="S46" s="296">
        <f>IF('Encargos e Benefícios'!C45=0,0,$O46+SUM($J46:$L46)/D46)</f>
        <v>0</v>
      </c>
      <c r="T46" s="301">
        <f>IF('Encargos e Benefícios'!C45=0,0,Q46+R46+S46)</f>
        <v>0</v>
      </c>
      <c r="U46" s="40"/>
      <c r="V46" s="39"/>
      <c r="W46" s="39"/>
      <c r="X46" s="40"/>
    </row>
    <row r="47" spans="1:24" ht="12.75">
      <c r="A47" s="75">
        <v>41</v>
      </c>
      <c r="B47" s="234">
        <f>'Encargos e Benefícios'!B46</f>
        <v>0</v>
      </c>
      <c r="C47" s="43"/>
      <c r="D47" s="299">
        <f>'Encargos e Benefícios'!C46</f>
        <v>0</v>
      </c>
      <c r="E47" s="45"/>
      <c r="F47" s="218"/>
      <c r="G47" s="216"/>
      <c r="H47" s="218"/>
      <c r="I47" s="251"/>
      <c r="J47" s="74">
        <v>0</v>
      </c>
      <c r="K47" s="74">
        <v>0</v>
      </c>
      <c r="L47" s="259">
        <v>0</v>
      </c>
      <c r="M47" s="296">
        <f>'Encargos e Benefícios'!D46</f>
        <v>0</v>
      </c>
      <c r="N47" s="296">
        <f>IF('Encargos e Benefícios'!C46=0,0,'Encargos e Benefícios'!O46/'Encargos e Benefícios'!C46)</f>
        <v>0</v>
      </c>
      <c r="O47" s="297">
        <f>IF('Encargos e Benefícios'!C46=0,0,'Encargos e Benefícios'!U46/'Encargos e Benefícios'!C46)</f>
        <v>0</v>
      </c>
      <c r="P47" s="300">
        <f>IF('Encargos e Benefícios'!C46=0,0,'Encargos e Benefícios'!V46/'Encargos e Benefícios'!C46)</f>
        <v>0</v>
      </c>
      <c r="Q47" s="296">
        <f t="shared" si="5"/>
        <v>0</v>
      </c>
      <c r="R47" s="296">
        <f t="shared" si="6"/>
        <v>0</v>
      </c>
      <c r="S47" s="296">
        <f>IF('Encargos e Benefícios'!C46=0,0,$O47+SUM($J47:$L47)/D47)</f>
        <v>0</v>
      </c>
      <c r="T47" s="301">
        <f>IF('Encargos e Benefícios'!C46=0,0,Q47+R47+S47)</f>
        <v>0</v>
      </c>
      <c r="U47" s="40"/>
      <c r="V47" s="39"/>
      <c r="W47" s="39"/>
      <c r="X47" s="40"/>
    </row>
    <row r="48" spans="1:24" ht="12.75">
      <c r="A48" s="75">
        <v>42</v>
      </c>
      <c r="B48" s="234">
        <f>'Encargos e Benefícios'!B47</f>
        <v>0</v>
      </c>
      <c r="C48" s="43"/>
      <c r="D48" s="299">
        <f>'Encargos e Benefícios'!C47</f>
        <v>0</v>
      </c>
      <c r="E48" s="45"/>
      <c r="F48" s="218"/>
      <c r="G48" s="216"/>
      <c r="H48" s="218"/>
      <c r="I48" s="251"/>
      <c r="J48" s="74">
        <v>0</v>
      </c>
      <c r="K48" s="74">
        <v>0</v>
      </c>
      <c r="L48" s="259">
        <v>0</v>
      </c>
      <c r="M48" s="296">
        <f>'Encargos e Benefícios'!D47</f>
        <v>0</v>
      </c>
      <c r="N48" s="296">
        <f>IF('Encargos e Benefícios'!C47=0,0,'Encargos e Benefícios'!O47/'Encargos e Benefícios'!C47)</f>
        <v>0</v>
      </c>
      <c r="O48" s="297">
        <f>IF('Encargos e Benefícios'!C47=0,0,'Encargos e Benefícios'!U47/'Encargos e Benefícios'!C47)</f>
        <v>0</v>
      </c>
      <c r="P48" s="300">
        <f>IF('Encargos e Benefícios'!C47=0,0,'Encargos e Benefícios'!V47/'Encargos e Benefícios'!C47)</f>
        <v>0</v>
      </c>
      <c r="Q48" s="296">
        <f t="shared" si="5"/>
        <v>0</v>
      </c>
      <c r="R48" s="296">
        <f t="shared" si="6"/>
        <v>0</v>
      </c>
      <c r="S48" s="296">
        <f>IF('Encargos e Benefícios'!C47=0,0,$O48+SUM($J48:$L48)/D48)</f>
        <v>0</v>
      </c>
      <c r="T48" s="301">
        <f>IF('Encargos e Benefícios'!C47=0,0,Q48+R48+S48)</f>
        <v>0</v>
      </c>
      <c r="U48" s="40"/>
      <c r="V48" s="39"/>
      <c r="W48" s="39"/>
      <c r="X48" s="40"/>
    </row>
    <row r="49" spans="1:24" ht="12.75">
      <c r="A49" s="75">
        <v>43</v>
      </c>
      <c r="B49" s="234">
        <f>'Encargos e Benefícios'!B48</f>
        <v>0</v>
      </c>
      <c r="C49" s="43"/>
      <c r="D49" s="299">
        <f>'Encargos e Benefícios'!C48</f>
        <v>0</v>
      </c>
      <c r="E49" s="45"/>
      <c r="F49" s="218"/>
      <c r="G49" s="216"/>
      <c r="H49" s="218"/>
      <c r="I49" s="251"/>
      <c r="J49" s="74">
        <v>0</v>
      </c>
      <c r="K49" s="74">
        <v>0</v>
      </c>
      <c r="L49" s="259">
        <v>0</v>
      </c>
      <c r="M49" s="296">
        <f>'Encargos e Benefícios'!D48</f>
        <v>0</v>
      </c>
      <c r="N49" s="296">
        <f>IF('Encargos e Benefícios'!C48=0,0,'Encargos e Benefícios'!O48/'Encargos e Benefícios'!C48)</f>
        <v>0</v>
      </c>
      <c r="O49" s="297">
        <f>IF('Encargos e Benefícios'!C48=0,0,'Encargos e Benefícios'!U48/'Encargos e Benefícios'!C48)</f>
        <v>0</v>
      </c>
      <c r="P49" s="300">
        <f>IF('Encargos e Benefícios'!C48=0,0,'Encargos e Benefícios'!V48/'Encargos e Benefícios'!C48)</f>
        <v>0</v>
      </c>
      <c r="Q49" s="296">
        <f t="shared" si="5"/>
        <v>0</v>
      </c>
      <c r="R49" s="296">
        <f t="shared" si="6"/>
        <v>0</v>
      </c>
      <c r="S49" s="296">
        <f>IF('Encargos e Benefícios'!C48=0,0,$O49+SUM($J49:$L49)/D49)</f>
        <v>0</v>
      </c>
      <c r="T49" s="301">
        <f>IF('Encargos e Benefícios'!C48=0,0,Q49+R49+S49)</f>
        <v>0</v>
      </c>
      <c r="U49" s="40"/>
      <c r="V49" s="39"/>
      <c r="W49" s="39"/>
      <c r="X49" s="40"/>
    </row>
    <row r="50" spans="1:24" ht="12.75">
      <c r="A50" s="75">
        <v>44</v>
      </c>
      <c r="B50" s="234">
        <f>'Encargos e Benefícios'!B49</f>
        <v>0</v>
      </c>
      <c r="C50" s="43"/>
      <c r="D50" s="299">
        <f>'Encargos e Benefícios'!C49</f>
        <v>0</v>
      </c>
      <c r="E50" s="45"/>
      <c r="F50" s="218"/>
      <c r="G50" s="216"/>
      <c r="H50" s="218"/>
      <c r="I50" s="251"/>
      <c r="J50" s="74">
        <v>0</v>
      </c>
      <c r="K50" s="74">
        <v>0</v>
      </c>
      <c r="L50" s="259">
        <v>0</v>
      </c>
      <c r="M50" s="296">
        <f>'Encargos e Benefícios'!D49</f>
        <v>0</v>
      </c>
      <c r="N50" s="296">
        <f>IF('Encargos e Benefícios'!C49=0,0,'Encargos e Benefícios'!O49/'Encargos e Benefícios'!C49)</f>
        <v>0</v>
      </c>
      <c r="O50" s="297">
        <f>IF('Encargos e Benefícios'!C49=0,0,'Encargos e Benefícios'!U49/'Encargos e Benefícios'!C49)</f>
        <v>0</v>
      </c>
      <c r="P50" s="300">
        <f>IF('Encargos e Benefícios'!C49=0,0,'Encargos e Benefícios'!V49/'Encargos e Benefícios'!C49)</f>
        <v>0</v>
      </c>
      <c r="Q50" s="296">
        <f t="shared" si="5"/>
        <v>0</v>
      </c>
      <c r="R50" s="296">
        <f t="shared" si="6"/>
        <v>0</v>
      </c>
      <c r="S50" s="296">
        <f>IF('Encargos e Benefícios'!C49=0,0,$O50+SUM($J50:$L50)/D50)</f>
        <v>0</v>
      </c>
      <c r="T50" s="301">
        <f>IF('Encargos e Benefícios'!C49=0,0,Q50+R50+S50)</f>
        <v>0</v>
      </c>
      <c r="U50" s="40"/>
      <c r="V50" s="39"/>
      <c r="W50" s="39"/>
      <c r="X50" s="40"/>
    </row>
    <row r="51" spans="1:24" ht="12.75">
      <c r="A51" s="75">
        <v>45</v>
      </c>
      <c r="B51" s="234">
        <f>'Encargos e Benefícios'!B50</f>
        <v>0</v>
      </c>
      <c r="C51" s="43"/>
      <c r="D51" s="299">
        <f>'Encargos e Benefícios'!C50</f>
        <v>0</v>
      </c>
      <c r="E51" s="45"/>
      <c r="F51" s="218"/>
      <c r="G51" s="216"/>
      <c r="H51" s="218"/>
      <c r="I51" s="251"/>
      <c r="J51" s="74">
        <v>0</v>
      </c>
      <c r="K51" s="74">
        <v>0</v>
      </c>
      <c r="L51" s="259">
        <v>0</v>
      </c>
      <c r="M51" s="296">
        <f>'Encargos e Benefícios'!D50</f>
        <v>0</v>
      </c>
      <c r="N51" s="296">
        <f>IF('Encargos e Benefícios'!C50=0,0,'Encargos e Benefícios'!O50/'Encargos e Benefícios'!C50)</f>
        <v>0</v>
      </c>
      <c r="O51" s="297">
        <f>IF('Encargos e Benefícios'!C50=0,0,'Encargos e Benefícios'!U50/'Encargos e Benefícios'!C50)</f>
        <v>0</v>
      </c>
      <c r="P51" s="300">
        <f>IF('Encargos e Benefícios'!C50=0,0,'Encargos e Benefícios'!V50/'Encargos e Benefícios'!C50)</f>
        <v>0</v>
      </c>
      <c r="Q51" s="296">
        <f t="shared" si="5"/>
        <v>0</v>
      </c>
      <c r="R51" s="296">
        <f t="shared" si="6"/>
        <v>0</v>
      </c>
      <c r="S51" s="296">
        <f>IF('Encargos e Benefícios'!C50=0,0,$O51+SUM($J51:$L51)/D51)</f>
        <v>0</v>
      </c>
      <c r="T51" s="301">
        <f>IF('Encargos e Benefícios'!C50=0,0,Q51+R51+S51)</f>
        <v>0</v>
      </c>
      <c r="U51" s="40"/>
      <c r="V51" s="39"/>
      <c r="W51" s="39"/>
      <c r="X51" s="40"/>
    </row>
    <row r="52" spans="1:24" ht="12.75">
      <c r="A52" s="75">
        <v>46</v>
      </c>
      <c r="B52" s="234">
        <f>'Encargos e Benefícios'!B51</f>
        <v>0</v>
      </c>
      <c r="C52" s="43"/>
      <c r="D52" s="299">
        <f>'Encargos e Benefícios'!C51</f>
        <v>0</v>
      </c>
      <c r="E52" s="45"/>
      <c r="F52" s="218"/>
      <c r="G52" s="216"/>
      <c r="H52" s="218"/>
      <c r="I52" s="251"/>
      <c r="J52" s="74">
        <v>0</v>
      </c>
      <c r="K52" s="74">
        <v>0</v>
      </c>
      <c r="L52" s="259">
        <v>0</v>
      </c>
      <c r="M52" s="296">
        <f>'Encargos e Benefícios'!D51</f>
        <v>0</v>
      </c>
      <c r="N52" s="296">
        <f>IF('Encargos e Benefícios'!C51=0,0,'Encargos e Benefícios'!O51/'Encargos e Benefícios'!C51)</f>
        <v>0</v>
      </c>
      <c r="O52" s="297">
        <f>IF('Encargos e Benefícios'!C51=0,0,'Encargos e Benefícios'!U51/'Encargos e Benefícios'!C51)</f>
        <v>0</v>
      </c>
      <c r="P52" s="300">
        <f>IF('Encargos e Benefícios'!C51=0,0,'Encargos e Benefícios'!V51/'Encargos e Benefícios'!C51)</f>
        <v>0</v>
      </c>
      <c r="Q52" s="296">
        <f t="shared" si="5"/>
        <v>0</v>
      </c>
      <c r="R52" s="296">
        <f t="shared" si="6"/>
        <v>0</v>
      </c>
      <c r="S52" s="296">
        <f>IF('Encargos e Benefícios'!C51=0,0,$O52+SUM($J52:$L52)/D52)</f>
        <v>0</v>
      </c>
      <c r="T52" s="301">
        <f>IF('Encargos e Benefícios'!C51=0,0,Q52+R52+S52)</f>
        <v>0</v>
      </c>
      <c r="U52" s="40"/>
      <c r="V52" s="39"/>
      <c r="W52" s="39"/>
      <c r="X52" s="40"/>
    </row>
    <row r="53" spans="1:24" ht="12.75">
      <c r="A53" s="75">
        <v>47</v>
      </c>
      <c r="B53" s="234">
        <f>'Encargos e Benefícios'!B52</f>
        <v>0</v>
      </c>
      <c r="C53" s="43"/>
      <c r="D53" s="299">
        <f>'Encargos e Benefícios'!C52</f>
        <v>0</v>
      </c>
      <c r="E53" s="45"/>
      <c r="F53" s="218"/>
      <c r="G53" s="216"/>
      <c r="H53" s="218"/>
      <c r="I53" s="251"/>
      <c r="J53" s="74">
        <v>0</v>
      </c>
      <c r="K53" s="74">
        <v>0</v>
      </c>
      <c r="L53" s="259">
        <v>0</v>
      </c>
      <c r="M53" s="296">
        <f>'Encargos e Benefícios'!D52</f>
        <v>0</v>
      </c>
      <c r="N53" s="296">
        <f>IF('Encargos e Benefícios'!C52=0,0,'Encargos e Benefícios'!O52/'Encargos e Benefícios'!C52)</f>
        <v>0</v>
      </c>
      <c r="O53" s="297">
        <f>IF('Encargos e Benefícios'!C52=0,0,'Encargos e Benefícios'!U52/'Encargos e Benefícios'!C52)</f>
        <v>0</v>
      </c>
      <c r="P53" s="300">
        <f>IF('Encargos e Benefícios'!C52=0,0,'Encargos e Benefícios'!V52/'Encargos e Benefícios'!C52)</f>
        <v>0</v>
      </c>
      <c r="Q53" s="296">
        <f t="shared" si="5"/>
        <v>0</v>
      </c>
      <c r="R53" s="296">
        <f t="shared" si="6"/>
        <v>0</v>
      </c>
      <c r="S53" s="296">
        <f>IF('Encargos e Benefícios'!C52=0,0,$O53+SUM($J53:$L53)/D53)</f>
        <v>0</v>
      </c>
      <c r="T53" s="301">
        <f>IF('Encargos e Benefícios'!C52=0,0,Q53+R53+S53)</f>
        <v>0</v>
      </c>
      <c r="U53" s="40"/>
      <c r="V53" s="39"/>
      <c r="W53" s="39"/>
      <c r="X53" s="40"/>
    </row>
    <row r="54" spans="1:24" ht="12.75">
      <c r="A54" s="75">
        <v>48</v>
      </c>
      <c r="B54" s="234">
        <f>'Encargos e Benefícios'!B53</f>
        <v>0</v>
      </c>
      <c r="C54" s="43"/>
      <c r="D54" s="299">
        <f>'Encargos e Benefícios'!C53</f>
        <v>0</v>
      </c>
      <c r="E54" s="45"/>
      <c r="F54" s="218"/>
      <c r="G54" s="216"/>
      <c r="H54" s="218"/>
      <c r="I54" s="251"/>
      <c r="J54" s="74">
        <v>0</v>
      </c>
      <c r="K54" s="74">
        <v>0</v>
      </c>
      <c r="L54" s="259">
        <v>0</v>
      </c>
      <c r="M54" s="296">
        <f>'Encargos e Benefícios'!D53</f>
        <v>0</v>
      </c>
      <c r="N54" s="296">
        <f>IF('Encargos e Benefícios'!C53=0,0,'Encargos e Benefícios'!O53/'Encargos e Benefícios'!C53)</f>
        <v>0</v>
      </c>
      <c r="O54" s="297">
        <f>IF('Encargos e Benefícios'!C53=0,0,'Encargos e Benefícios'!U53/'Encargos e Benefícios'!C53)</f>
        <v>0</v>
      </c>
      <c r="P54" s="300">
        <f>IF('Encargos e Benefícios'!C53=0,0,'Encargos e Benefícios'!V53/'Encargos e Benefícios'!C53)</f>
        <v>0</v>
      </c>
      <c r="Q54" s="296">
        <f t="shared" si="5"/>
        <v>0</v>
      </c>
      <c r="R54" s="296">
        <f t="shared" si="6"/>
        <v>0</v>
      </c>
      <c r="S54" s="296">
        <f>IF('Encargos e Benefícios'!C53=0,0,$O54+SUM($J54:$L54)/D54)</f>
        <v>0</v>
      </c>
      <c r="T54" s="301">
        <f>IF('Encargos e Benefícios'!C53=0,0,Q54+R54+S54)</f>
        <v>0</v>
      </c>
      <c r="U54" s="40"/>
      <c r="V54" s="39"/>
      <c r="W54" s="39"/>
      <c r="X54" s="40"/>
    </row>
    <row r="55" spans="1:24" ht="12.75">
      <c r="A55" s="75">
        <v>49</v>
      </c>
      <c r="B55" s="234">
        <f>'Encargos e Benefícios'!B54</f>
        <v>0</v>
      </c>
      <c r="C55" s="43"/>
      <c r="D55" s="299">
        <f>'Encargos e Benefícios'!C54</f>
        <v>0</v>
      </c>
      <c r="E55" s="45"/>
      <c r="F55" s="218"/>
      <c r="G55" s="216"/>
      <c r="H55" s="218"/>
      <c r="I55" s="251"/>
      <c r="J55" s="74">
        <v>0</v>
      </c>
      <c r="K55" s="74">
        <v>0</v>
      </c>
      <c r="L55" s="259">
        <v>0</v>
      </c>
      <c r="M55" s="296">
        <f>'Encargos e Benefícios'!D54</f>
        <v>0</v>
      </c>
      <c r="N55" s="296">
        <f>IF('Encargos e Benefícios'!C54=0,0,'Encargos e Benefícios'!O54/'Encargos e Benefícios'!C54)</f>
        <v>0</v>
      </c>
      <c r="O55" s="297">
        <f>IF('Encargos e Benefícios'!C54=0,0,'Encargos e Benefícios'!U54/'Encargos e Benefícios'!C54)</f>
        <v>0</v>
      </c>
      <c r="P55" s="300">
        <f>IF('Encargos e Benefícios'!C54=0,0,'Encargos e Benefícios'!V54/'Encargos e Benefícios'!C54)</f>
        <v>0</v>
      </c>
      <c r="Q55" s="296">
        <f t="shared" si="5"/>
        <v>0</v>
      </c>
      <c r="R55" s="296">
        <f t="shared" si="6"/>
        <v>0</v>
      </c>
      <c r="S55" s="296">
        <f>IF('Encargos e Benefícios'!C54=0,0,$O55+SUM($J55:$L55)/D55)</f>
        <v>0</v>
      </c>
      <c r="T55" s="301">
        <f>IF('Encargos e Benefícios'!C54=0,0,Q55+R55+S55)</f>
        <v>0</v>
      </c>
      <c r="U55" s="40"/>
      <c r="V55" s="39"/>
      <c r="W55" s="39"/>
      <c r="X55" s="40"/>
    </row>
    <row r="56" spans="1:24" ht="12.75">
      <c r="A56" s="75">
        <v>50</v>
      </c>
      <c r="B56" s="234">
        <f>'Encargos e Benefícios'!B55</f>
        <v>0</v>
      </c>
      <c r="C56" s="43"/>
      <c r="D56" s="299">
        <f>'Encargos e Benefícios'!C55</f>
        <v>0</v>
      </c>
      <c r="E56" s="45"/>
      <c r="F56" s="218"/>
      <c r="G56" s="216"/>
      <c r="H56" s="218"/>
      <c r="I56" s="251"/>
      <c r="J56" s="74">
        <v>0</v>
      </c>
      <c r="K56" s="74">
        <v>0</v>
      </c>
      <c r="L56" s="259">
        <v>0</v>
      </c>
      <c r="M56" s="296">
        <f>'Encargos e Benefícios'!D55</f>
        <v>0</v>
      </c>
      <c r="N56" s="296">
        <f>IF('Encargos e Benefícios'!C55=0,0,'Encargos e Benefícios'!O55/'Encargos e Benefícios'!C55)</f>
        <v>0</v>
      </c>
      <c r="O56" s="297">
        <f>IF('Encargos e Benefícios'!C55=0,0,'Encargos e Benefícios'!U55/'Encargos e Benefícios'!C55)</f>
        <v>0</v>
      </c>
      <c r="P56" s="300">
        <f>IF('Encargos e Benefícios'!C55=0,0,'Encargos e Benefícios'!V55/'Encargos e Benefícios'!C55)</f>
        <v>0</v>
      </c>
      <c r="Q56" s="296">
        <f t="shared" si="5"/>
        <v>0</v>
      </c>
      <c r="R56" s="296">
        <f t="shared" si="6"/>
        <v>0</v>
      </c>
      <c r="S56" s="296">
        <f>IF('Encargos e Benefícios'!C55=0,0,$O56+SUM($J56:$L56)/D56)</f>
        <v>0</v>
      </c>
      <c r="T56" s="301">
        <f>IF('Encargos e Benefícios'!C55=0,0,Q56+R56+S56)</f>
        <v>0</v>
      </c>
      <c r="U56" s="40"/>
      <c r="V56" s="39"/>
      <c r="W56" s="39"/>
      <c r="X56" s="40"/>
    </row>
    <row r="57" spans="1:24" ht="12.75">
      <c r="A57" s="75">
        <v>51</v>
      </c>
      <c r="B57" s="234">
        <f>'Encargos e Benefícios'!B56</f>
        <v>0</v>
      </c>
      <c r="C57" s="43"/>
      <c r="D57" s="299">
        <f>'Encargos e Benefícios'!C56</f>
        <v>0</v>
      </c>
      <c r="E57" s="45"/>
      <c r="F57" s="218"/>
      <c r="G57" s="216"/>
      <c r="H57" s="218"/>
      <c r="I57" s="251"/>
      <c r="J57" s="74">
        <v>0</v>
      </c>
      <c r="K57" s="74">
        <v>0</v>
      </c>
      <c r="L57" s="259">
        <v>0</v>
      </c>
      <c r="M57" s="296">
        <f>'Encargos e Benefícios'!D56</f>
        <v>0</v>
      </c>
      <c r="N57" s="296">
        <f>IF('Encargos e Benefícios'!C56=0,0,'Encargos e Benefícios'!O56/'Encargos e Benefícios'!C56)</f>
        <v>0</v>
      </c>
      <c r="O57" s="297">
        <f>IF('Encargos e Benefícios'!C56=0,0,'Encargos e Benefícios'!U56/'Encargos e Benefícios'!C56)</f>
        <v>0</v>
      </c>
      <c r="P57" s="300">
        <f>IF('Encargos e Benefícios'!C56=0,0,'Encargos e Benefícios'!V56/'Encargos e Benefícios'!C56)</f>
        <v>0</v>
      </c>
      <c r="Q57" s="296">
        <f t="shared" si="5"/>
        <v>0</v>
      </c>
      <c r="R57" s="296">
        <f t="shared" si="6"/>
        <v>0</v>
      </c>
      <c r="S57" s="296">
        <f>IF('Encargos e Benefícios'!C56=0,0,$O57+SUM($J57:$L57)/D57)</f>
        <v>0</v>
      </c>
      <c r="T57" s="301">
        <f>IF('Encargos e Benefícios'!C56=0,0,Q57+R57+S57)</f>
        <v>0</v>
      </c>
      <c r="U57" s="40"/>
      <c r="V57" s="39"/>
      <c r="W57" s="39"/>
      <c r="X57" s="40"/>
    </row>
    <row r="58" spans="1:24" ht="12.75">
      <c r="A58" s="75">
        <v>52</v>
      </c>
      <c r="B58" s="234">
        <f>'Encargos e Benefícios'!B57</f>
        <v>0</v>
      </c>
      <c r="C58" s="43"/>
      <c r="D58" s="299">
        <f>'Encargos e Benefícios'!C57</f>
        <v>0</v>
      </c>
      <c r="E58" s="45"/>
      <c r="F58" s="218"/>
      <c r="G58" s="216"/>
      <c r="H58" s="218"/>
      <c r="I58" s="251"/>
      <c r="J58" s="74">
        <v>0</v>
      </c>
      <c r="K58" s="74">
        <v>0</v>
      </c>
      <c r="L58" s="259">
        <v>0</v>
      </c>
      <c r="M58" s="296">
        <f>'Encargos e Benefícios'!D57</f>
        <v>0</v>
      </c>
      <c r="N58" s="296">
        <f>IF('Encargos e Benefícios'!C57=0,0,'Encargos e Benefícios'!O57/'Encargos e Benefícios'!C57)</f>
        <v>0</v>
      </c>
      <c r="O58" s="297">
        <f>IF('Encargos e Benefícios'!C57=0,0,'Encargos e Benefícios'!U57/'Encargos e Benefícios'!C57)</f>
        <v>0</v>
      </c>
      <c r="P58" s="300">
        <f>IF('Encargos e Benefícios'!C57=0,0,'Encargos e Benefícios'!V57/'Encargos e Benefícios'!C57)</f>
        <v>0</v>
      </c>
      <c r="Q58" s="296">
        <f t="shared" si="5"/>
        <v>0</v>
      </c>
      <c r="R58" s="296">
        <f t="shared" si="6"/>
        <v>0</v>
      </c>
      <c r="S58" s="296">
        <f>IF('Encargos e Benefícios'!C57=0,0,$O58+SUM($J58:$L58)/D58)</f>
        <v>0</v>
      </c>
      <c r="T58" s="301">
        <f>IF('Encargos e Benefícios'!C57=0,0,Q58+R58+S58)</f>
        <v>0</v>
      </c>
      <c r="U58" s="40"/>
      <c r="V58" s="39"/>
      <c r="W58" s="39"/>
      <c r="X58" s="40"/>
    </row>
    <row r="59" spans="1:24" ht="12.75">
      <c r="A59" s="75">
        <v>53</v>
      </c>
      <c r="B59" s="234">
        <f>'Encargos e Benefícios'!B58</f>
        <v>0</v>
      </c>
      <c r="C59" s="43"/>
      <c r="D59" s="299">
        <f>'Encargos e Benefícios'!C58</f>
        <v>0</v>
      </c>
      <c r="E59" s="45"/>
      <c r="F59" s="218"/>
      <c r="G59" s="216"/>
      <c r="H59" s="218"/>
      <c r="I59" s="251"/>
      <c r="J59" s="74">
        <v>0</v>
      </c>
      <c r="K59" s="74">
        <v>0</v>
      </c>
      <c r="L59" s="259">
        <v>0</v>
      </c>
      <c r="M59" s="296">
        <f>'Encargos e Benefícios'!D58</f>
        <v>0</v>
      </c>
      <c r="N59" s="296">
        <f>IF('Encargos e Benefícios'!C58=0,0,'Encargos e Benefícios'!O58/'Encargos e Benefícios'!C58)</f>
        <v>0</v>
      </c>
      <c r="O59" s="297">
        <f>IF('Encargos e Benefícios'!C58=0,0,'Encargos e Benefícios'!U58/'Encargos e Benefícios'!C58)</f>
        <v>0</v>
      </c>
      <c r="P59" s="300">
        <f>IF('Encargos e Benefícios'!C58=0,0,'Encargos e Benefícios'!V58/'Encargos e Benefícios'!C58)</f>
        <v>0</v>
      </c>
      <c r="Q59" s="296">
        <f t="shared" si="5"/>
        <v>0</v>
      </c>
      <c r="R59" s="296">
        <f t="shared" si="6"/>
        <v>0</v>
      </c>
      <c r="S59" s="296">
        <f>IF('Encargos e Benefícios'!C58=0,0,$O59+SUM($J59:$L59)/D59)</f>
        <v>0</v>
      </c>
      <c r="T59" s="301">
        <f>IF('Encargos e Benefícios'!C58=0,0,Q59+R59+S59)</f>
        <v>0</v>
      </c>
      <c r="U59" s="40"/>
      <c r="V59" s="39"/>
      <c r="W59" s="39"/>
      <c r="X59" s="40"/>
    </row>
    <row r="60" spans="1:24" ht="12.75">
      <c r="A60" s="75">
        <v>54</v>
      </c>
      <c r="B60" s="234">
        <f>'Encargos e Benefícios'!B59</f>
        <v>0</v>
      </c>
      <c r="C60" s="43"/>
      <c r="D60" s="299">
        <f>'Encargos e Benefícios'!C59</f>
        <v>0</v>
      </c>
      <c r="E60" s="45"/>
      <c r="F60" s="218"/>
      <c r="G60" s="216"/>
      <c r="H60" s="218"/>
      <c r="I60" s="251"/>
      <c r="J60" s="74">
        <v>0</v>
      </c>
      <c r="K60" s="74">
        <v>0</v>
      </c>
      <c r="L60" s="259">
        <v>0</v>
      </c>
      <c r="M60" s="296">
        <f>'Encargos e Benefícios'!D59</f>
        <v>0</v>
      </c>
      <c r="N60" s="296">
        <f>IF('Encargos e Benefícios'!C59=0,0,'Encargos e Benefícios'!O59/'Encargos e Benefícios'!C59)</f>
        <v>0</v>
      </c>
      <c r="O60" s="297">
        <f>IF('Encargos e Benefícios'!C59=0,0,'Encargos e Benefícios'!U59/'Encargos e Benefícios'!C59)</f>
        <v>0</v>
      </c>
      <c r="P60" s="300">
        <f>IF('Encargos e Benefícios'!C59=0,0,'Encargos e Benefícios'!V59/'Encargos e Benefícios'!C59)</f>
        <v>0</v>
      </c>
      <c r="Q60" s="296">
        <f t="shared" si="5"/>
        <v>0</v>
      </c>
      <c r="R60" s="296">
        <f t="shared" si="6"/>
        <v>0</v>
      </c>
      <c r="S60" s="296">
        <f>IF('Encargos e Benefícios'!C59=0,0,$O60+SUM($J60:$L60)/D60)</f>
        <v>0</v>
      </c>
      <c r="T60" s="301">
        <f>IF('Encargos e Benefícios'!C59=0,0,Q60+R60+S60)</f>
        <v>0</v>
      </c>
      <c r="U60" s="40"/>
      <c r="V60" s="39"/>
      <c r="W60" s="39"/>
      <c r="X60" s="40"/>
    </row>
    <row r="61" spans="1:24" ht="12.75">
      <c r="A61" s="75">
        <v>55</v>
      </c>
      <c r="B61" s="234">
        <f>'Encargos e Benefícios'!B60</f>
        <v>0</v>
      </c>
      <c r="C61" s="43"/>
      <c r="D61" s="299">
        <f>'Encargos e Benefícios'!C60</f>
        <v>0</v>
      </c>
      <c r="E61" s="45"/>
      <c r="F61" s="218"/>
      <c r="G61" s="216"/>
      <c r="H61" s="218"/>
      <c r="I61" s="251"/>
      <c r="J61" s="74">
        <v>0</v>
      </c>
      <c r="K61" s="74">
        <v>0</v>
      </c>
      <c r="L61" s="259">
        <v>0</v>
      </c>
      <c r="M61" s="296">
        <f>'Encargos e Benefícios'!D60</f>
        <v>0</v>
      </c>
      <c r="N61" s="296">
        <f>IF('Encargos e Benefícios'!C60=0,0,'Encargos e Benefícios'!O60/'Encargos e Benefícios'!C60)</f>
        <v>0</v>
      </c>
      <c r="O61" s="297">
        <f>IF('Encargos e Benefícios'!C60=0,0,'Encargos e Benefícios'!U60/'Encargos e Benefícios'!C60)</f>
        <v>0</v>
      </c>
      <c r="P61" s="300">
        <f>IF('Encargos e Benefícios'!C60=0,0,'Encargos e Benefícios'!V60/'Encargos e Benefícios'!C60)</f>
        <v>0</v>
      </c>
      <c r="Q61" s="296">
        <f t="shared" si="5"/>
        <v>0</v>
      </c>
      <c r="R61" s="296">
        <f t="shared" si="6"/>
        <v>0</v>
      </c>
      <c r="S61" s="296">
        <f>IF('Encargos e Benefícios'!C60=0,0,$O61+SUM($J61:$L61)/D61)</f>
        <v>0</v>
      </c>
      <c r="T61" s="301">
        <f>IF('Encargos e Benefícios'!C60=0,0,Q61+R61+S61)</f>
        <v>0</v>
      </c>
      <c r="U61" s="40"/>
      <c r="V61" s="39"/>
      <c r="W61" s="39"/>
      <c r="X61" s="40"/>
    </row>
    <row r="62" spans="1:24" ht="12.75">
      <c r="A62" s="75">
        <v>56</v>
      </c>
      <c r="B62" s="234">
        <f>'Encargos e Benefícios'!B61</f>
        <v>0</v>
      </c>
      <c r="C62" s="43"/>
      <c r="D62" s="299">
        <f>'Encargos e Benefícios'!C61</f>
        <v>0</v>
      </c>
      <c r="E62" s="45"/>
      <c r="F62" s="218"/>
      <c r="G62" s="216"/>
      <c r="H62" s="218"/>
      <c r="I62" s="251"/>
      <c r="J62" s="74">
        <v>0</v>
      </c>
      <c r="K62" s="74">
        <v>0</v>
      </c>
      <c r="L62" s="259">
        <v>0</v>
      </c>
      <c r="M62" s="296">
        <f>'Encargos e Benefícios'!D61</f>
        <v>0</v>
      </c>
      <c r="N62" s="296">
        <f>IF('Encargos e Benefícios'!C61=0,0,'Encargos e Benefícios'!O61/'Encargos e Benefícios'!C61)</f>
        <v>0</v>
      </c>
      <c r="O62" s="297">
        <f>IF('Encargos e Benefícios'!C61=0,0,'Encargos e Benefícios'!U61/'Encargos e Benefícios'!C61)</f>
        <v>0</v>
      </c>
      <c r="P62" s="300">
        <f>IF('Encargos e Benefícios'!C61=0,0,'Encargos e Benefícios'!V61/'Encargos e Benefícios'!C61)</f>
        <v>0</v>
      </c>
      <c r="Q62" s="296">
        <f t="shared" si="5"/>
        <v>0</v>
      </c>
      <c r="R62" s="296">
        <f t="shared" si="6"/>
        <v>0</v>
      </c>
      <c r="S62" s="296">
        <f>IF('Encargos e Benefícios'!C61=0,0,$O62+SUM($J62:$L62)/D62)</f>
        <v>0</v>
      </c>
      <c r="T62" s="301">
        <f>IF('Encargos e Benefícios'!C61=0,0,Q62+R62+S62)</f>
        <v>0</v>
      </c>
      <c r="U62" s="40"/>
      <c r="V62" s="39"/>
      <c r="W62" s="39"/>
      <c r="X62" s="40"/>
    </row>
    <row r="63" spans="1:24" ht="12.75">
      <c r="A63" s="75">
        <v>57</v>
      </c>
      <c r="B63" s="234">
        <f>'Encargos e Benefícios'!B62</f>
        <v>0</v>
      </c>
      <c r="C63" s="43"/>
      <c r="D63" s="299">
        <f>'Encargos e Benefícios'!C62</f>
        <v>0</v>
      </c>
      <c r="E63" s="45"/>
      <c r="F63" s="218"/>
      <c r="G63" s="216"/>
      <c r="H63" s="218"/>
      <c r="I63" s="251"/>
      <c r="J63" s="74">
        <v>0</v>
      </c>
      <c r="K63" s="74">
        <v>0</v>
      </c>
      <c r="L63" s="259">
        <v>0</v>
      </c>
      <c r="M63" s="296">
        <f>'Encargos e Benefícios'!D62</f>
        <v>0</v>
      </c>
      <c r="N63" s="296">
        <f>IF('Encargos e Benefícios'!C62=0,0,'Encargos e Benefícios'!O62/'Encargos e Benefícios'!C62)</f>
        <v>0</v>
      </c>
      <c r="O63" s="297">
        <f>IF('Encargos e Benefícios'!C62=0,0,'Encargos e Benefícios'!U62/'Encargos e Benefícios'!C62)</f>
        <v>0</v>
      </c>
      <c r="P63" s="300">
        <f>IF('Encargos e Benefícios'!C62=0,0,'Encargos e Benefícios'!V62/'Encargos e Benefícios'!C62)</f>
        <v>0</v>
      </c>
      <c r="Q63" s="296">
        <f t="shared" si="5"/>
        <v>0</v>
      </c>
      <c r="R63" s="296">
        <f t="shared" si="6"/>
        <v>0</v>
      </c>
      <c r="S63" s="296">
        <f>IF('Encargos e Benefícios'!C62=0,0,$O63+SUM($J63:$L63)/D63)</f>
        <v>0</v>
      </c>
      <c r="T63" s="301">
        <f>IF('Encargos e Benefícios'!C62=0,0,Q63+R63+S63)</f>
        <v>0</v>
      </c>
      <c r="U63" s="40"/>
      <c r="V63" s="39"/>
      <c r="W63" s="39"/>
      <c r="X63" s="40"/>
    </row>
    <row r="64" spans="1:24" ht="12.75">
      <c r="A64" s="75">
        <v>58</v>
      </c>
      <c r="B64" s="234">
        <f>'Encargos e Benefícios'!B63</f>
        <v>0</v>
      </c>
      <c r="C64" s="43"/>
      <c r="D64" s="299">
        <f>'Encargos e Benefícios'!C63</f>
        <v>0</v>
      </c>
      <c r="E64" s="45"/>
      <c r="F64" s="218"/>
      <c r="G64" s="216"/>
      <c r="H64" s="218"/>
      <c r="I64" s="251"/>
      <c r="J64" s="74">
        <v>0</v>
      </c>
      <c r="K64" s="74">
        <v>0</v>
      </c>
      <c r="L64" s="259">
        <v>0</v>
      </c>
      <c r="M64" s="296">
        <f>'Encargos e Benefícios'!D63</f>
        <v>0</v>
      </c>
      <c r="N64" s="296">
        <f>IF('Encargos e Benefícios'!C63=0,0,'Encargos e Benefícios'!O63/'Encargos e Benefícios'!C63)</f>
        <v>0</v>
      </c>
      <c r="O64" s="297">
        <f>IF('Encargos e Benefícios'!C63=0,0,'Encargos e Benefícios'!U63/'Encargos e Benefícios'!C63)</f>
        <v>0</v>
      </c>
      <c r="P64" s="300">
        <f>IF('Encargos e Benefícios'!C63=0,0,'Encargos e Benefícios'!V63/'Encargos e Benefícios'!C63)</f>
        <v>0</v>
      </c>
      <c r="Q64" s="296">
        <f t="shared" si="5"/>
        <v>0</v>
      </c>
      <c r="R64" s="296">
        <f t="shared" si="6"/>
        <v>0</v>
      </c>
      <c r="S64" s="296">
        <f>IF('Encargos e Benefícios'!C63=0,0,$O64+SUM($J64:$L64)/D64)</f>
        <v>0</v>
      </c>
      <c r="T64" s="301">
        <f>IF('Encargos e Benefícios'!C63=0,0,Q64+R64+S64)</f>
        <v>0</v>
      </c>
      <c r="U64" s="40"/>
      <c r="V64" s="39"/>
      <c r="W64" s="39"/>
      <c r="X64" s="40"/>
    </row>
    <row r="65" spans="1:24" ht="12.75">
      <c r="A65" s="75">
        <v>59</v>
      </c>
      <c r="B65" s="234">
        <f>'Encargos e Benefícios'!B64</f>
        <v>0</v>
      </c>
      <c r="C65" s="43"/>
      <c r="D65" s="299">
        <f>'Encargos e Benefícios'!C64</f>
        <v>0</v>
      </c>
      <c r="E65" s="45"/>
      <c r="F65" s="218"/>
      <c r="G65" s="216"/>
      <c r="H65" s="218"/>
      <c r="I65" s="251"/>
      <c r="J65" s="74">
        <v>0</v>
      </c>
      <c r="K65" s="74">
        <v>0</v>
      </c>
      <c r="L65" s="259">
        <v>0</v>
      </c>
      <c r="M65" s="296">
        <f>'Encargos e Benefícios'!D64</f>
        <v>0</v>
      </c>
      <c r="N65" s="296">
        <f>IF('Encargos e Benefícios'!C64=0,0,'Encargos e Benefícios'!O64/'Encargos e Benefícios'!C64)</f>
        <v>0</v>
      </c>
      <c r="O65" s="297">
        <f>IF('Encargos e Benefícios'!C64=0,0,'Encargos e Benefícios'!U64/'Encargos e Benefícios'!C64)</f>
        <v>0</v>
      </c>
      <c r="P65" s="300">
        <f>IF('Encargos e Benefícios'!C64=0,0,'Encargos e Benefícios'!V64/'Encargos e Benefícios'!C64)</f>
        <v>0</v>
      </c>
      <c r="Q65" s="296">
        <f t="shared" si="5"/>
        <v>0</v>
      </c>
      <c r="R65" s="296">
        <f t="shared" si="6"/>
        <v>0</v>
      </c>
      <c r="S65" s="296">
        <f>IF('Encargos e Benefícios'!C64=0,0,$O65+SUM($J65:$L65)/D65)</f>
        <v>0</v>
      </c>
      <c r="T65" s="301">
        <f>IF('Encargos e Benefícios'!C64=0,0,Q65+R65+S65)</f>
        <v>0</v>
      </c>
      <c r="U65" s="40"/>
      <c r="V65" s="39"/>
      <c r="W65" s="39"/>
      <c r="X65" s="40"/>
    </row>
    <row r="66" spans="1:24" ht="12.75">
      <c r="A66" s="75">
        <v>60</v>
      </c>
      <c r="B66" s="234">
        <f>'Encargos e Benefícios'!B65</f>
        <v>0</v>
      </c>
      <c r="C66" s="43"/>
      <c r="D66" s="299">
        <f>'Encargos e Benefícios'!C65</f>
        <v>0</v>
      </c>
      <c r="E66" s="45"/>
      <c r="F66" s="218"/>
      <c r="G66" s="216"/>
      <c r="H66" s="218"/>
      <c r="I66" s="251"/>
      <c r="J66" s="74">
        <v>0</v>
      </c>
      <c r="K66" s="74">
        <v>0</v>
      </c>
      <c r="L66" s="259">
        <v>0</v>
      </c>
      <c r="M66" s="296">
        <f>'Encargos e Benefícios'!D65</f>
        <v>0</v>
      </c>
      <c r="N66" s="296">
        <f>IF('Encargos e Benefícios'!C65=0,0,'Encargos e Benefícios'!O65/'Encargos e Benefícios'!C65)</f>
        <v>0</v>
      </c>
      <c r="O66" s="297">
        <f>IF('Encargos e Benefícios'!C65=0,0,'Encargos e Benefícios'!U65/'Encargos e Benefícios'!C65)</f>
        <v>0</v>
      </c>
      <c r="P66" s="300">
        <f>IF('Encargos e Benefícios'!C65=0,0,'Encargos e Benefícios'!V65/'Encargos e Benefícios'!C65)</f>
        <v>0</v>
      </c>
      <c r="Q66" s="296">
        <f t="shared" si="5"/>
        <v>0</v>
      </c>
      <c r="R66" s="296">
        <f t="shared" si="6"/>
        <v>0</v>
      </c>
      <c r="S66" s="296">
        <f>IF('Encargos e Benefícios'!C65=0,0,$O66+SUM($J66:$L66)/D66)</f>
        <v>0</v>
      </c>
      <c r="T66" s="301">
        <f>IF('Encargos e Benefícios'!C65=0,0,Q66+R66+S66)</f>
        <v>0</v>
      </c>
      <c r="U66" s="40"/>
      <c r="V66" s="39"/>
      <c r="W66" s="39"/>
      <c r="X66" s="40"/>
    </row>
    <row r="67" spans="1:24" ht="12.75">
      <c r="A67" s="75">
        <v>61</v>
      </c>
      <c r="B67" s="234">
        <f>'Encargos e Benefícios'!B66</f>
        <v>0</v>
      </c>
      <c r="C67" s="43"/>
      <c r="D67" s="299">
        <f>'Encargos e Benefícios'!C66</f>
        <v>0</v>
      </c>
      <c r="E67" s="45"/>
      <c r="F67" s="218"/>
      <c r="G67" s="216"/>
      <c r="H67" s="218"/>
      <c r="I67" s="251"/>
      <c r="J67" s="74">
        <v>0</v>
      </c>
      <c r="K67" s="74">
        <v>0</v>
      </c>
      <c r="L67" s="259">
        <v>0</v>
      </c>
      <c r="M67" s="296">
        <f>'Encargos e Benefícios'!D66</f>
        <v>0</v>
      </c>
      <c r="N67" s="296">
        <f>IF('Encargos e Benefícios'!C66=0,0,'Encargos e Benefícios'!O66/'Encargos e Benefícios'!C66)</f>
        <v>0</v>
      </c>
      <c r="O67" s="297">
        <f>IF('Encargos e Benefícios'!C66=0,0,'Encargos e Benefícios'!U66/'Encargos e Benefícios'!C66)</f>
        <v>0</v>
      </c>
      <c r="P67" s="300">
        <f>IF('Encargos e Benefícios'!C66=0,0,'Encargos e Benefícios'!V66/'Encargos e Benefícios'!C66)</f>
        <v>0</v>
      </c>
      <c r="Q67" s="296">
        <f t="shared" si="5"/>
        <v>0</v>
      </c>
      <c r="R67" s="296">
        <f t="shared" si="6"/>
        <v>0</v>
      </c>
      <c r="S67" s="296">
        <f>IF('Encargos e Benefícios'!C66=0,0,$O67+SUM($J67:$L67)/D67)</f>
        <v>0</v>
      </c>
      <c r="T67" s="301">
        <f>IF('Encargos e Benefícios'!C66=0,0,Q67+R67+S67)</f>
        <v>0</v>
      </c>
      <c r="U67" s="40"/>
      <c r="V67" s="39"/>
      <c r="W67" s="39"/>
      <c r="X67" s="40"/>
    </row>
    <row r="68" spans="1:24" ht="12.75">
      <c r="A68" s="75">
        <v>62</v>
      </c>
      <c r="B68" s="234">
        <f>'Encargos e Benefícios'!B67</f>
        <v>0</v>
      </c>
      <c r="C68" s="43"/>
      <c r="D68" s="299">
        <f>'Encargos e Benefícios'!C67</f>
        <v>0</v>
      </c>
      <c r="E68" s="45"/>
      <c r="F68" s="218"/>
      <c r="G68" s="216"/>
      <c r="H68" s="218"/>
      <c r="I68" s="251"/>
      <c r="J68" s="74">
        <v>0</v>
      </c>
      <c r="K68" s="74">
        <v>0</v>
      </c>
      <c r="L68" s="259">
        <v>0</v>
      </c>
      <c r="M68" s="296">
        <f>'Encargos e Benefícios'!D67</f>
        <v>0</v>
      </c>
      <c r="N68" s="296">
        <f>IF('Encargos e Benefícios'!C67=0,0,'Encargos e Benefícios'!O67/'Encargos e Benefícios'!C67)</f>
        <v>0</v>
      </c>
      <c r="O68" s="297">
        <f>IF('Encargos e Benefícios'!C67=0,0,'Encargos e Benefícios'!U67/'Encargos e Benefícios'!C67)</f>
        <v>0</v>
      </c>
      <c r="P68" s="300">
        <f>IF('Encargos e Benefícios'!C67=0,0,'Encargos e Benefícios'!V67/'Encargos e Benefícios'!C67)</f>
        <v>0</v>
      </c>
      <c r="Q68" s="296">
        <f t="shared" si="5"/>
        <v>0</v>
      </c>
      <c r="R68" s="296">
        <f t="shared" si="6"/>
        <v>0</v>
      </c>
      <c r="S68" s="296">
        <f>IF('Encargos e Benefícios'!C67=0,0,$O68+SUM($J68:$L68)/D68)</f>
        <v>0</v>
      </c>
      <c r="T68" s="301">
        <f>IF('Encargos e Benefícios'!C67=0,0,Q68+R68+S68)</f>
        <v>0</v>
      </c>
      <c r="U68" s="40"/>
      <c r="V68" s="39"/>
      <c r="W68" s="39"/>
      <c r="X68" s="40"/>
    </row>
    <row r="69" spans="1:24" ht="12.75">
      <c r="A69" s="75">
        <v>63</v>
      </c>
      <c r="B69" s="234">
        <f>'Encargos e Benefícios'!B68</f>
        <v>0</v>
      </c>
      <c r="C69" s="43"/>
      <c r="D69" s="299">
        <f>'Encargos e Benefícios'!C68</f>
        <v>0</v>
      </c>
      <c r="E69" s="45"/>
      <c r="F69" s="218"/>
      <c r="G69" s="216"/>
      <c r="H69" s="218"/>
      <c r="I69" s="251"/>
      <c r="J69" s="74">
        <v>0</v>
      </c>
      <c r="K69" s="74">
        <v>0</v>
      </c>
      <c r="L69" s="259">
        <v>0</v>
      </c>
      <c r="M69" s="296">
        <f>'Encargos e Benefícios'!D68</f>
        <v>0</v>
      </c>
      <c r="N69" s="296">
        <f>IF('Encargos e Benefícios'!C68=0,0,'Encargos e Benefícios'!O68/'Encargos e Benefícios'!C68)</f>
        <v>0</v>
      </c>
      <c r="O69" s="297">
        <f>IF('Encargos e Benefícios'!C68=0,0,'Encargos e Benefícios'!U68/'Encargos e Benefícios'!C68)</f>
        <v>0</v>
      </c>
      <c r="P69" s="300">
        <f>IF('Encargos e Benefícios'!C68=0,0,'Encargos e Benefícios'!V68/'Encargos e Benefícios'!C68)</f>
        <v>0</v>
      </c>
      <c r="Q69" s="296">
        <f t="shared" si="5"/>
        <v>0</v>
      </c>
      <c r="R69" s="296">
        <f t="shared" si="6"/>
        <v>0</v>
      </c>
      <c r="S69" s="296">
        <f>IF('Encargos e Benefícios'!C68=0,0,$O69+SUM($J69:$L69)/D69)</f>
        <v>0</v>
      </c>
      <c r="T69" s="301">
        <f>IF('Encargos e Benefícios'!C68=0,0,Q69+R69+S69)</f>
        <v>0</v>
      </c>
      <c r="U69" s="40"/>
      <c r="V69" s="39"/>
      <c r="W69" s="39"/>
      <c r="X69" s="40"/>
    </row>
    <row r="70" spans="1:24" ht="12.75">
      <c r="A70" s="75">
        <v>64</v>
      </c>
      <c r="B70" s="234">
        <f>'Encargos e Benefícios'!B69</f>
        <v>0</v>
      </c>
      <c r="C70" s="43"/>
      <c r="D70" s="299">
        <f>'Encargos e Benefícios'!C69</f>
        <v>0</v>
      </c>
      <c r="E70" s="45"/>
      <c r="F70" s="218"/>
      <c r="G70" s="216"/>
      <c r="H70" s="218"/>
      <c r="I70" s="251"/>
      <c r="J70" s="74">
        <v>0</v>
      </c>
      <c r="K70" s="74">
        <v>0</v>
      </c>
      <c r="L70" s="259">
        <v>0</v>
      </c>
      <c r="M70" s="296">
        <f>'Encargos e Benefícios'!D69</f>
        <v>0</v>
      </c>
      <c r="N70" s="296">
        <f>IF('Encargos e Benefícios'!C69=0,0,'Encargos e Benefícios'!O69/'Encargos e Benefícios'!C69)</f>
        <v>0</v>
      </c>
      <c r="O70" s="297">
        <f>IF('Encargos e Benefícios'!C69=0,0,'Encargos e Benefícios'!U69/'Encargos e Benefícios'!C69)</f>
        <v>0</v>
      </c>
      <c r="P70" s="300">
        <f>IF('Encargos e Benefícios'!C69=0,0,'Encargos e Benefícios'!V69/'Encargos e Benefícios'!C69)</f>
        <v>0</v>
      </c>
      <c r="Q70" s="296">
        <f t="shared" si="5"/>
        <v>0</v>
      </c>
      <c r="R70" s="296">
        <f t="shared" si="6"/>
        <v>0</v>
      </c>
      <c r="S70" s="296">
        <f>IF('Encargos e Benefícios'!C69=0,0,$O70+SUM($J70:$L70)/D70)</f>
        <v>0</v>
      </c>
      <c r="T70" s="301">
        <f>IF('Encargos e Benefícios'!C69=0,0,Q70+R70+S70)</f>
        <v>0</v>
      </c>
      <c r="U70" s="40"/>
      <c r="V70" s="39"/>
      <c r="W70" s="39"/>
      <c r="X70" s="40"/>
    </row>
    <row r="71" spans="1:24" ht="12.75">
      <c r="A71" s="75">
        <v>65</v>
      </c>
      <c r="B71" s="234">
        <f>'Encargos e Benefícios'!B70</f>
        <v>0</v>
      </c>
      <c r="C71" s="43"/>
      <c r="D71" s="299">
        <f>'Encargos e Benefícios'!C70</f>
        <v>0</v>
      </c>
      <c r="E71" s="45"/>
      <c r="F71" s="218"/>
      <c r="G71" s="216"/>
      <c r="H71" s="218"/>
      <c r="I71" s="251"/>
      <c r="J71" s="74">
        <v>0</v>
      </c>
      <c r="K71" s="74">
        <v>0</v>
      </c>
      <c r="L71" s="259">
        <v>0</v>
      </c>
      <c r="M71" s="296">
        <f>'Encargos e Benefícios'!D70</f>
        <v>0</v>
      </c>
      <c r="N71" s="296">
        <f>IF('Encargos e Benefícios'!C70=0,0,'Encargos e Benefícios'!O70/'Encargos e Benefícios'!C70)</f>
        <v>0</v>
      </c>
      <c r="O71" s="297">
        <f>IF('Encargos e Benefícios'!C70=0,0,'Encargos e Benefícios'!U70/'Encargos e Benefícios'!C70)</f>
        <v>0</v>
      </c>
      <c r="P71" s="300">
        <f>IF('Encargos e Benefícios'!C70=0,0,'Encargos e Benefícios'!V70/'Encargos e Benefícios'!C70)</f>
        <v>0</v>
      </c>
      <c r="Q71" s="296">
        <f t="shared" si="5"/>
        <v>0</v>
      </c>
      <c r="R71" s="296">
        <f t="shared" si="6"/>
        <v>0</v>
      </c>
      <c r="S71" s="296">
        <f>IF('Encargos e Benefícios'!C70=0,0,$O71+SUM($J71:$L71)/D71)</f>
        <v>0</v>
      </c>
      <c r="T71" s="301">
        <f>IF('Encargos e Benefícios'!C70=0,0,Q71+R71+S71)</f>
        <v>0</v>
      </c>
      <c r="U71" s="40"/>
      <c r="V71" s="39"/>
      <c r="W71" s="39"/>
      <c r="X71" s="40"/>
    </row>
    <row r="72" spans="1:24" ht="12.75">
      <c r="A72" s="75">
        <v>66</v>
      </c>
      <c r="B72" s="234">
        <f>'Encargos e Benefícios'!B71</f>
        <v>0</v>
      </c>
      <c r="C72" s="43"/>
      <c r="D72" s="299">
        <f>'Encargos e Benefícios'!C71</f>
        <v>0</v>
      </c>
      <c r="E72" s="45"/>
      <c r="F72" s="218"/>
      <c r="G72" s="216"/>
      <c r="H72" s="218"/>
      <c r="I72" s="251"/>
      <c r="J72" s="74">
        <v>0</v>
      </c>
      <c r="K72" s="74">
        <v>0</v>
      </c>
      <c r="L72" s="259">
        <v>0</v>
      </c>
      <c r="M72" s="296">
        <f>'Encargos e Benefícios'!D71</f>
        <v>0</v>
      </c>
      <c r="N72" s="296">
        <f>IF('Encargos e Benefícios'!C71=0,0,'Encargos e Benefícios'!O71/'Encargos e Benefícios'!C71)</f>
        <v>0</v>
      </c>
      <c r="O72" s="297">
        <f>IF('Encargos e Benefícios'!C71=0,0,'Encargos e Benefícios'!U71/'Encargos e Benefícios'!C71)</f>
        <v>0</v>
      </c>
      <c r="P72" s="300">
        <f>IF('Encargos e Benefícios'!C71=0,0,'Encargos e Benefícios'!V71/'Encargos e Benefícios'!C71)</f>
        <v>0</v>
      </c>
      <c r="Q72" s="296">
        <f t="shared" ref="Q72:Q106" si="9">M72*(1+I72)</f>
        <v>0</v>
      </c>
      <c r="R72" s="296">
        <f t="shared" ref="R72:R106" si="10">$N72*(1+I72)</f>
        <v>0</v>
      </c>
      <c r="S72" s="296">
        <f>IF('Encargos e Benefícios'!C71=0,0,$O72+SUM($J72:$L72)/D72)</f>
        <v>0</v>
      </c>
      <c r="T72" s="301">
        <f>IF('Encargos e Benefícios'!C71=0,0,Q72+R72+S72)</f>
        <v>0</v>
      </c>
      <c r="U72" s="40"/>
      <c r="V72" s="39"/>
      <c r="W72" s="39"/>
      <c r="X72" s="40"/>
    </row>
    <row r="73" spans="1:24" ht="12.75">
      <c r="A73" s="75">
        <v>67</v>
      </c>
      <c r="B73" s="234">
        <f>'Encargos e Benefícios'!B72</f>
        <v>0</v>
      </c>
      <c r="C73" s="43"/>
      <c r="D73" s="299">
        <f>'Encargos e Benefícios'!C72</f>
        <v>0</v>
      </c>
      <c r="E73" s="45"/>
      <c r="F73" s="218"/>
      <c r="G73" s="216"/>
      <c r="H73" s="218"/>
      <c r="I73" s="251"/>
      <c r="J73" s="74">
        <v>0</v>
      </c>
      <c r="K73" s="74">
        <v>0</v>
      </c>
      <c r="L73" s="259">
        <v>0</v>
      </c>
      <c r="M73" s="296">
        <f>'Encargos e Benefícios'!D72</f>
        <v>0</v>
      </c>
      <c r="N73" s="296">
        <f>IF('Encargos e Benefícios'!C72=0,0,'Encargos e Benefícios'!O72/'Encargos e Benefícios'!C72)</f>
        <v>0</v>
      </c>
      <c r="O73" s="297">
        <f>IF('Encargos e Benefícios'!C72=0,0,'Encargos e Benefícios'!U72/'Encargos e Benefícios'!C72)</f>
        <v>0</v>
      </c>
      <c r="P73" s="300">
        <f>IF('Encargos e Benefícios'!C72=0,0,'Encargos e Benefícios'!V72/'Encargos e Benefícios'!C72)</f>
        <v>0</v>
      </c>
      <c r="Q73" s="296">
        <f t="shared" si="9"/>
        <v>0</v>
      </c>
      <c r="R73" s="296">
        <f t="shared" si="10"/>
        <v>0</v>
      </c>
      <c r="S73" s="296">
        <f>IF('Encargos e Benefícios'!C72=0,0,$O73+SUM($J73:$L73)/D73)</f>
        <v>0</v>
      </c>
      <c r="T73" s="301">
        <f>IF('Encargos e Benefícios'!C72=0,0,Q73+R73+S73)</f>
        <v>0</v>
      </c>
      <c r="U73" s="40"/>
      <c r="V73" s="39"/>
      <c r="W73" s="39"/>
      <c r="X73" s="40"/>
    </row>
    <row r="74" spans="1:24" ht="12.75">
      <c r="A74" s="75">
        <v>68</v>
      </c>
      <c r="B74" s="234">
        <f>'Encargos e Benefícios'!B73</f>
        <v>0</v>
      </c>
      <c r="C74" s="43"/>
      <c r="D74" s="299">
        <f>'Encargos e Benefícios'!C73</f>
        <v>0</v>
      </c>
      <c r="E74" s="45"/>
      <c r="F74" s="218"/>
      <c r="G74" s="216"/>
      <c r="H74" s="218"/>
      <c r="I74" s="251"/>
      <c r="J74" s="74">
        <v>0</v>
      </c>
      <c r="K74" s="74">
        <v>0</v>
      </c>
      <c r="L74" s="259">
        <v>0</v>
      </c>
      <c r="M74" s="296">
        <f>'Encargos e Benefícios'!D73</f>
        <v>0</v>
      </c>
      <c r="N74" s="296">
        <f>IF('Encargos e Benefícios'!C73=0,0,'Encargos e Benefícios'!O73/'Encargos e Benefícios'!C73)</f>
        <v>0</v>
      </c>
      <c r="O74" s="297">
        <f>IF('Encargos e Benefícios'!C73=0,0,'Encargos e Benefícios'!U73/'Encargos e Benefícios'!C73)</f>
        <v>0</v>
      </c>
      <c r="P74" s="300">
        <f>IF('Encargos e Benefícios'!C73=0,0,'Encargos e Benefícios'!V73/'Encargos e Benefícios'!C73)</f>
        <v>0</v>
      </c>
      <c r="Q74" s="296">
        <f t="shared" si="9"/>
        <v>0</v>
      </c>
      <c r="R74" s="296">
        <f t="shared" si="10"/>
        <v>0</v>
      </c>
      <c r="S74" s="296">
        <f>IF('Encargos e Benefícios'!C73=0,0,$O74+SUM($J74:$L74)/D74)</f>
        <v>0</v>
      </c>
      <c r="T74" s="301">
        <f>IF('Encargos e Benefícios'!C73=0,0,Q74+R74+S74)</f>
        <v>0</v>
      </c>
      <c r="U74" s="40"/>
      <c r="V74" s="39"/>
      <c r="W74" s="39"/>
      <c r="X74" s="40"/>
    </row>
    <row r="75" spans="1:24" ht="12.75">
      <c r="A75" s="75">
        <v>69</v>
      </c>
      <c r="B75" s="234">
        <f>'Encargos e Benefícios'!B74</f>
        <v>0</v>
      </c>
      <c r="C75" s="43"/>
      <c r="D75" s="299">
        <f>'Encargos e Benefícios'!C74</f>
        <v>0</v>
      </c>
      <c r="E75" s="45"/>
      <c r="F75" s="218"/>
      <c r="G75" s="216"/>
      <c r="H75" s="218"/>
      <c r="I75" s="251"/>
      <c r="J75" s="74">
        <v>0</v>
      </c>
      <c r="K75" s="74">
        <v>0</v>
      </c>
      <c r="L75" s="259">
        <v>0</v>
      </c>
      <c r="M75" s="296">
        <f>'Encargos e Benefícios'!D74</f>
        <v>0</v>
      </c>
      <c r="N75" s="296">
        <f>IF('Encargos e Benefícios'!C74=0,0,'Encargos e Benefícios'!O74/'Encargos e Benefícios'!C74)</f>
        <v>0</v>
      </c>
      <c r="O75" s="297">
        <f>IF('Encargos e Benefícios'!C74=0,0,'Encargos e Benefícios'!U74/'Encargos e Benefícios'!C74)</f>
        <v>0</v>
      </c>
      <c r="P75" s="300">
        <f>IF('Encargos e Benefícios'!C74=0,0,'Encargos e Benefícios'!V74/'Encargos e Benefícios'!C74)</f>
        <v>0</v>
      </c>
      <c r="Q75" s="296">
        <f t="shared" si="9"/>
        <v>0</v>
      </c>
      <c r="R75" s="296">
        <f t="shared" si="10"/>
        <v>0</v>
      </c>
      <c r="S75" s="296">
        <f>IF('Encargos e Benefícios'!C74=0,0,$O75+SUM($J75:$L75)/D75)</f>
        <v>0</v>
      </c>
      <c r="T75" s="301">
        <f>IF('Encargos e Benefícios'!C74=0,0,Q75+R75+S75)</f>
        <v>0</v>
      </c>
      <c r="U75" s="40"/>
      <c r="V75" s="39"/>
      <c r="W75" s="39"/>
      <c r="X75" s="40"/>
    </row>
    <row r="76" spans="1:24" ht="12.75">
      <c r="A76" s="75">
        <v>70</v>
      </c>
      <c r="B76" s="234">
        <f>'Encargos e Benefícios'!B75</f>
        <v>0</v>
      </c>
      <c r="C76" s="43"/>
      <c r="D76" s="299">
        <f>'Encargos e Benefícios'!C75</f>
        <v>0</v>
      </c>
      <c r="E76" s="45"/>
      <c r="F76" s="218"/>
      <c r="G76" s="216"/>
      <c r="H76" s="218"/>
      <c r="I76" s="251"/>
      <c r="J76" s="74">
        <v>0</v>
      </c>
      <c r="K76" s="74">
        <v>0</v>
      </c>
      <c r="L76" s="259">
        <v>0</v>
      </c>
      <c r="M76" s="296">
        <f>'Encargos e Benefícios'!D75</f>
        <v>0</v>
      </c>
      <c r="N76" s="296">
        <f>IF('Encargos e Benefícios'!C75=0,0,'Encargos e Benefícios'!O75/'Encargos e Benefícios'!C75)</f>
        <v>0</v>
      </c>
      <c r="O76" s="297">
        <f>IF('Encargos e Benefícios'!C75=0,0,'Encargos e Benefícios'!U75/'Encargos e Benefícios'!C75)</f>
        <v>0</v>
      </c>
      <c r="P76" s="300">
        <f>IF('Encargos e Benefícios'!C75=0,0,'Encargos e Benefícios'!V75/'Encargos e Benefícios'!C75)</f>
        <v>0</v>
      </c>
      <c r="Q76" s="296">
        <f t="shared" si="9"/>
        <v>0</v>
      </c>
      <c r="R76" s="296">
        <f t="shared" si="10"/>
        <v>0</v>
      </c>
      <c r="S76" s="296">
        <f>IF('Encargos e Benefícios'!C75=0,0,$O76+SUM($J76:$L76)/D76)</f>
        <v>0</v>
      </c>
      <c r="T76" s="301">
        <f>IF('Encargos e Benefícios'!C75=0,0,Q76+R76+S76)</f>
        <v>0</v>
      </c>
      <c r="U76" s="40"/>
      <c r="V76" s="39"/>
      <c r="W76" s="39"/>
      <c r="X76" s="40"/>
    </row>
    <row r="77" spans="1:24" ht="12.75">
      <c r="A77" s="75">
        <v>71</v>
      </c>
      <c r="B77" s="234">
        <f>'Encargos e Benefícios'!B76</f>
        <v>0</v>
      </c>
      <c r="C77" s="43"/>
      <c r="D77" s="299">
        <f>'Encargos e Benefícios'!C76</f>
        <v>0</v>
      </c>
      <c r="E77" s="45"/>
      <c r="F77" s="218"/>
      <c r="G77" s="216"/>
      <c r="H77" s="218"/>
      <c r="I77" s="251"/>
      <c r="J77" s="74">
        <v>0</v>
      </c>
      <c r="K77" s="74">
        <v>0</v>
      </c>
      <c r="L77" s="259">
        <v>0</v>
      </c>
      <c r="M77" s="296">
        <f>'Encargos e Benefícios'!D76</f>
        <v>0</v>
      </c>
      <c r="N77" s="296">
        <f>IF('Encargos e Benefícios'!C76=0,0,'Encargos e Benefícios'!O76/'Encargos e Benefícios'!C76)</f>
        <v>0</v>
      </c>
      <c r="O77" s="297">
        <f>IF('Encargos e Benefícios'!C76=0,0,'Encargos e Benefícios'!U76/'Encargos e Benefícios'!C76)</f>
        <v>0</v>
      </c>
      <c r="P77" s="300">
        <f>IF('Encargos e Benefícios'!C76=0,0,'Encargos e Benefícios'!V76/'Encargos e Benefícios'!C76)</f>
        <v>0</v>
      </c>
      <c r="Q77" s="296">
        <f t="shared" si="9"/>
        <v>0</v>
      </c>
      <c r="R77" s="296">
        <f t="shared" si="10"/>
        <v>0</v>
      </c>
      <c r="S77" s="296">
        <f>IF('Encargos e Benefícios'!C76=0,0,$O77+SUM($J77:$L77)/D77)</f>
        <v>0</v>
      </c>
      <c r="T77" s="301">
        <f>IF('Encargos e Benefícios'!C76=0,0,Q77+R77+S77)</f>
        <v>0</v>
      </c>
      <c r="U77" s="40"/>
      <c r="V77" s="39"/>
      <c r="W77" s="39"/>
      <c r="X77" s="40"/>
    </row>
    <row r="78" spans="1:24" ht="12.75">
      <c r="A78" s="75">
        <v>72</v>
      </c>
      <c r="B78" s="234">
        <f>'Encargos e Benefícios'!B77</f>
        <v>0</v>
      </c>
      <c r="C78" s="43"/>
      <c r="D78" s="299">
        <f>'Encargos e Benefícios'!C77</f>
        <v>0</v>
      </c>
      <c r="E78" s="45"/>
      <c r="F78" s="218"/>
      <c r="G78" s="216"/>
      <c r="H78" s="218"/>
      <c r="I78" s="251"/>
      <c r="J78" s="74">
        <v>0</v>
      </c>
      <c r="K78" s="74">
        <v>0</v>
      </c>
      <c r="L78" s="259">
        <v>0</v>
      </c>
      <c r="M78" s="296">
        <f>'Encargos e Benefícios'!D77</f>
        <v>0</v>
      </c>
      <c r="N78" s="296">
        <f>IF('Encargos e Benefícios'!C77=0,0,'Encargos e Benefícios'!O77/'Encargos e Benefícios'!C77)</f>
        <v>0</v>
      </c>
      <c r="O78" s="297">
        <f>IF('Encargos e Benefícios'!C77=0,0,'Encargos e Benefícios'!U77/'Encargos e Benefícios'!C77)</f>
        <v>0</v>
      </c>
      <c r="P78" s="300">
        <f>IF('Encargos e Benefícios'!C77=0,0,'Encargos e Benefícios'!V77/'Encargos e Benefícios'!C77)</f>
        <v>0</v>
      </c>
      <c r="Q78" s="296">
        <f t="shared" si="9"/>
        <v>0</v>
      </c>
      <c r="R78" s="296">
        <f t="shared" si="10"/>
        <v>0</v>
      </c>
      <c r="S78" s="296">
        <f>IF('Encargos e Benefícios'!C77=0,0,$O78+SUM($J78:$L78)/D78)</f>
        <v>0</v>
      </c>
      <c r="T78" s="301">
        <f>IF('Encargos e Benefícios'!C77=0,0,Q78+R78+S78)</f>
        <v>0</v>
      </c>
      <c r="U78" s="40"/>
      <c r="V78" s="39"/>
      <c r="W78" s="39"/>
      <c r="X78" s="40"/>
    </row>
    <row r="79" spans="1:24" ht="12.75">
      <c r="A79" s="75">
        <v>73</v>
      </c>
      <c r="B79" s="234">
        <f>'Encargos e Benefícios'!B78</f>
        <v>0</v>
      </c>
      <c r="C79" s="43"/>
      <c r="D79" s="299">
        <f>'Encargos e Benefícios'!C78</f>
        <v>0</v>
      </c>
      <c r="E79" s="45"/>
      <c r="F79" s="218"/>
      <c r="G79" s="216"/>
      <c r="H79" s="218"/>
      <c r="I79" s="251"/>
      <c r="J79" s="74">
        <v>0</v>
      </c>
      <c r="K79" s="74">
        <v>0</v>
      </c>
      <c r="L79" s="259">
        <v>0</v>
      </c>
      <c r="M79" s="296">
        <f>'Encargos e Benefícios'!D78</f>
        <v>0</v>
      </c>
      <c r="N79" s="296">
        <f>IF('Encargos e Benefícios'!C78=0,0,'Encargos e Benefícios'!O78/'Encargos e Benefícios'!C78)</f>
        <v>0</v>
      </c>
      <c r="O79" s="297">
        <f>IF('Encargos e Benefícios'!C78=0,0,'Encargos e Benefícios'!U78/'Encargos e Benefícios'!C78)</f>
        <v>0</v>
      </c>
      <c r="P79" s="300">
        <f>IF('Encargos e Benefícios'!C78=0,0,'Encargos e Benefícios'!V78/'Encargos e Benefícios'!C78)</f>
        <v>0</v>
      </c>
      <c r="Q79" s="296">
        <f t="shared" si="9"/>
        <v>0</v>
      </c>
      <c r="R79" s="296">
        <f t="shared" si="10"/>
        <v>0</v>
      </c>
      <c r="S79" s="296">
        <f>IF('Encargos e Benefícios'!C78=0,0,$O79+SUM($J79:$L79)/D79)</f>
        <v>0</v>
      </c>
      <c r="T79" s="301">
        <f>IF('Encargos e Benefícios'!C78=0,0,Q79+R79+S79)</f>
        <v>0</v>
      </c>
      <c r="U79" s="40"/>
      <c r="V79" s="39"/>
      <c r="W79" s="39"/>
      <c r="X79" s="40"/>
    </row>
    <row r="80" spans="1:24" ht="12.75">
      <c r="A80" s="75">
        <v>74</v>
      </c>
      <c r="B80" s="234">
        <f>'Encargos e Benefícios'!B79</f>
        <v>0</v>
      </c>
      <c r="C80" s="43"/>
      <c r="D80" s="299">
        <f>'Encargos e Benefícios'!C79</f>
        <v>0</v>
      </c>
      <c r="E80" s="45"/>
      <c r="F80" s="218"/>
      <c r="G80" s="216"/>
      <c r="H80" s="218"/>
      <c r="I80" s="251"/>
      <c r="J80" s="74">
        <v>0</v>
      </c>
      <c r="K80" s="74">
        <v>0</v>
      </c>
      <c r="L80" s="259">
        <v>0</v>
      </c>
      <c r="M80" s="296">
        <f>'Encargos e Benefícios'!D79</f>
        <v>0</v>
      </c>
      <c r="N80" s="296">
        <f>IF('Encargos e Benefícios'!C79=0,0,'Encargos e Benefícios'!O79/'Encargos e Benefícios'!C79)</f>
        <v>0</v>
      </c>
      <c r="O80" s="297">
        <f>IF('Encargos e Benefícios'!C79=0,0,'Encargos e Benefícios'!U79/'Encargos e Benefícios'!C79)</f>
        <v>0</v>
      </c>
      <c r="P80" s="300">
        <f>IF('Encargos e Benefícios'!C79=0,0,'Encargos e Benefícios'!V79/'Encargos e Benefícios'!C79)</f>
        <v>0</v>
      </c>
      <c r="Q80" s="296">
        <f t="shared" si="9"/>
        <v>0</v>
      </c>
      <c r="R80" s="296">
        <f t="shared" si="10"/>
        <v>0</v>
      </c>
      <c r="S80" s="296">
        <f>IF('Encargos e Benefícios'!C79=0,0,$O80+SUM($J80:$L80)/D80)</f>
        <v>0</v>
      </c>
      <c r="T80" s="301">
        <f>IF('Encargos e Benefícios'!C79=0,0,Q80+R80+S80)</f>
        <v>0</v>
      </c>
      <c r="U80" s="40"/>
      <c r="V80" s="39"/>
      <c r="W80" s="39"/>
      <c r="X80" s="40"/>
    </row>
    <row r="81" spans="1:24" ht="12.75">
      <c r="A81" s="75">
        <v>75</v>
      </c>
      <c r="B81" s="234">
        <f>'Encargos e Benefícios'!B80</f>
        <v>0</v>
      </c>
      <c r="C81" s="43"/>
      <c r="D81" s="299">
        <f>'Encargos e Benefícios'!C80</f>
        <v>0</v>
      </c>
      <c r="E81" s="45"/>
      <c r="F81" s="218"/>
      <c r="G81" s="216"/>
      <c r="H81" s="218"/>
      <c r="I81" s="251"/>
      <c r="J81" s="74">
        <v>0</v>
      </c>
      <c r="K81" s="74">
        <v>0</v>
      </c>
      <c r="L81" s="259">
        <v>0</v>
      </c>
      <c r="M81" s="296">
        <f>'Encargos e Benefícios'!D80</f>
        <v>0</v>
      </c>
      <c r="N81" s="296">
        <f>IF('Encargos e Benefícios'!C80=0,0,'Encargos e Benefícios'!O80/'Encargos e Benefícios'!C80)</f>
        <v>0</v>
      </c>
      <c r="O81" s="297">
        <f>IF('Encargos e Benefícios'!C80=0,0,'Encargos e Benefícios'!U80/'Encargos e Benefícios'!C80)</f>
        <v>0</v>
      </c>
      <c r="P81" s="300">
        <f>IF('Encargos e Benefícios'!C80=0,0,'Encargos e Benefícios'!V80/'Encargos e Benefícios'!C80)</f>
        <v>0</v>
      </c>
      <c r="Q81" s="296">
        <f t="shared" si="9"/>
        <v>0</v>
      </c>
      <c r="R81" s="296">
        <f t="shared" si="10"/>
        <v>0</v>
      </c>
      <c r="S81" s="296">
        <f>IF('Encargos e Benefícios'!C80=0,0,$O81+SUM($J81:$L81)/D81)</f>
        <v>0</v>
      </c>
      <c r="T81" s="301">
        <f>IF('Encargos e Benefícios'!C80=0,0,Q81+R81+S81)</f>
        <v>0</v>
      </c>
      <c r="U81" s="40"/>
      <c r="V81" s="39"/>
      <c r="W81" s="39"/>
      <c r="X81" s="40"/>
    </row>
    <row r="82" spans="1:24" ht="12.75">
      <c r="A82" s="75">
        <v>76</v>
      </c>
      <c r="B82" s="234">
        <f>'Encargos e Benefícios'!B81</f>
        <v>0</v>
      </c>
      <c r="C82" s="43"/>
      <c r="D82" s="299">
        <f>'Encargos e Benefícios'!C81</f>
        <v>0</v>
      </c>
      <c r="E82" s="45"/>
      <c r="F82" s="218"/>
      <c r="G82" s="216"/>
      <c r="H82" s="218"/>
      <c r="I82" s="251"/>
      <c r="J82" s="74">
        <v>0</v>
      </c>
      <c r="K82" s="74">
        <v>0</v>
      </c>
      <c r="L82" s="259">
        <v>0</v>
      </c>
      <c r="M82" s="296">
        <f>'Encargos e Benefícios'!D81</f>
        <v>0</v>
      </c>
      <c r="N82" s="296">
        <f>IF('Encargos e Benefícios'!C81=0,0,'Encargos e Benefícios'!O81/'Encargos e Benefícios'!C81)</f>
        <v>0</v>
      </c>
      <c r="O82" s="297">
        <f>IF('Encargos e Benefícios'!C81=0,0,'Encargos e Benefícios'!U81/'Encargos e Benefícios'!C81)</f>
        <v>0</v>
      </c>
      <c r="P82" s="300">
        <f>IF('Encargos e Benefícios'!C81=0,0,'Encargos e Benefícios'!V81/'Encargos e Benefícios'!C81)</f>
        <v>0</v>
      </c>
      <c r="Q82" s="296">
        <f t="shared" si="9"/>
        <v>0</v>
      </c>
      <c r="R82" s="296">
        <f t="shared" si="10"/>
        <v>0</v>
      </c>
      <c r="S82" s="296">
        <f>IF('Encargos e Benefícios'!C81=0,0,$O82+SUM($J82:$L82)/D82)</f>
        <v>0</v>
      </c>
      <c r="T82" s="301">
        <f>IF('Encargos e Benefícios'!C81=0,0,Q82+R82+S82)</f>
        <v>0</v>
      </c>
      <c r="U82" s="40"/>
      <c r="V82" s="39"/>
      <c r="W82" s="39"/>
      <c r="X82" s="40"/>
    </row>
    <row r="83" spans="1:24" ht="12.75">
      <c r="A83" s="75">
        <v>77</v>
      </c>
      <c r="B83" s="234">
        <f>'Encargos e Benefícios'!B82</f>
        <v>0</v>
      </c>
      <c r="C83" s="43"/>
      <c r="D83" s="299">
        <f>'Encargos e Benefícios'!C82</f>
        <v>0</v>
      </c>
      <c r="E83" s="45"/>
      <c r="F83" s="218"/>
      <c r="G83" s="216"/>
      <c r="H83" s="218"/>
      <c r="I83" s="251"/>
      <c r="J83" s="74">
        <v>0</v>
      </c>
      <c r="K83" s="74">
        <v>0</v>
      </c>
      <c r="L83" s="259">
        <v>0</v>
      </c>
      <c r="M83" s="296">
        <f>'Encargos e Benefícios'!D82</f>
        <v>0</v>
      </c>
      <c r="N83" s="296">
        <f>IF('Encargos e Benefícios'!C82=0,0,'Encargos e Benefícios'!O82/'Encargos e Benefícios'!C82)</f>
        <v>0</v>
      </c>
      <c r="O83" s="297">
        <f>IF('Encargos e Benefícios'!C82=0,0,'Encargos e Benefícios'!U82/'Encargos e Benefícios'!C82)</f>
        <v>0</v>
      </c>
      <c r="P83" s="300">
        <f>IF('Encargos e Benefícios'!C82=0,0,'Encargos e Benefícios'!V82/'Encargos e Benefícios'!C82)</f>
        <v>0</v>
      </c>
      <c r="Q83" s="296">
        <f t="shared" si="9"/>
        <v>0</v>
      </c>
      <c r="R83" s="296">
        <f t="shared" si="10"/>
        <v>0</v>
      </c>
      <c r="S83" s="296">
        <f>IF('Encargos e Benefícios'!C82=0,0,$O83+SUM($J83:$L83)/D83)</f>
        <v>0</v>
      </c>
      <c r="T83" s="301">
        <f>IF('Encargos e Benefícios'!C82=0,0,Q83+R83+S83)</f>
        <v>0</v>
      </c>
      <c r="U83" s="40"/>
      <c r="V83" s="39"/>
      <c r="W83" s="39"/>
      <c r="X83" s="40"/>
    </row>
    <row r="84" spans="1:24" ht="12.75">
      <c r="A84" s="75">
        <v>78</v>
      </c>
      <c r="B84" s="234">
        <f>'Encargos e Benefícios'!B83</f>
        <v>0</v>
      </c>
      <c r="C84" s="43"/>
      <c r="D84" s="299">
        <f>'Encargos e Benefícios'!C83</f>
        <v>0</v>
      </c>
      <c r="E84" s="45"/>
      <c r="F84" s="218"/>
      <c r="G84" s="216"/>
      <c r="H84" s="218"/>
      <c r="I84" s="251"/>
      <c r="J84" s="74">
        <v>0</v>
      </c>
      <c r="K84" s="74">
        <v>0</v>
      </c>
      <c r="L84" s="259">
        <v>0</v>
      </c>
      <c r="M84" s="296">
        <f>'Encargos e Benefícios'!D83</f>
        <v>0</v>
      </c>
      <c r="N84" s="296">
        <f>IF('Encargos e Benefícios'!C83=0,0,'Encargos e Benefícios'!O83/'Encargos e Benefícios'!C83)</f>
        <v>0</v>
      </c>
      <c r="O84" s="297">
        <f>IF('Encargos e Benefícios'!C83=0,0,'Encargos e Benefícios'!U83/'Encargos e Benefícios'!C83)</f>
        <v>0</v>
      </c>
      <c r="P84" s="300">
        <f>IF('Encargos e Benefícios'!C83=0,0,'Encargos e Benefícios'!V83/'Encargos e Benefícios'!C83)</f>
        <v>0</v>
      </c>
      <c r="Q84" s="296">
        <f t="shared" si="9"/>
        <v>0</v>
      </c>
      <c r="R84" s="296">
        <f t="shared" si="10"/>
        <v>0</v>
      </c>
      <c r="S84" s="296">
        <f>IF('Encargos e Benefícios'!C83=0,0,$O84+SUM($J84:$L84)/D84)</f>
        <v>0</v>
      </c>
      <c r="T84" s="301">
        <f>IF('Encargos e Benefícios'!C83=0,0,Q84+R84+S84)</f>
        <v>0</v>
      </c>
      <c r="U84" s="40"/>
      <c r="V84" s="39"/>
      <c r="W84" s="39"/>
      <c r="X84" s="40"/>
    </row>
    <row r="85" spans="1:24" ht="12.75">
      <c r="A85" s="75">
        <v>79</v>
      </c>
      <c r="B85" s="234">
        <f>'Encargos e Benefícios'!B84</f>
        <v>0</v>
      </c>
      <c r="C85" s="43"/>
      <c r="D85" s="299">
        <f>'Encargos e Benefícios'!C84</f>
        <v>0</v>
      </c>
      <c r="E85" s="45"/>
      <c r="F85" s="218"/>
      <c r="G85" s="216"/>
      <c r="H85" s="218"/>
      <c r="I85" s="251"/>
      <c r="J85" s="74">
        <v>0</v>
      </c>
      <c r="K85" s="74">
        <v>0</v>
      </c>
      <c r="L85" s="259">
        <v>0</v>
      </c>
      <c r="M85" s="296">
        <f>'Encargos e Benefícios'!D84</f>
        <v>0</v>
      </c>
      <c r="N85" s="296">
        <f>IF('Encargos e Benefícios'!C84=0,0,'Encargos e Benefícios'!O84/'Encargos e Benefícios'!C84)</f>
        <v>0</v>
      </c>
      <c r="O85" s="297">
        <f>IF('Encargos e Benefícios'!C84=0,0,'Encargos e Benefícios'!U84/'Encargos e Benefícios'!C84)</f>
        <v>0</v>
      </c>
      <c r="P85" s="300">
        <f>IF('Encargos e Benefícios'!C84=0,0,'Encargos e Benefícios'!V84/'Encargos e Benefícios'!C84)</f>
        <v>0</v>
      </c>
      <c r="Q85" s="296">
        <f t="shared" si="9"/>
        <v>0</v>
      </c>
      <c r="R85" s="296">
        <f t="shared" si="10"/>
        <v>0</v>
      </c>
      <c r="S85" s="296">
        <f>IF('Encargos e Benefícios'!C84=0,0,$O85+SUM($J85:$L85)/D85)</f>
        <v>0</v>
      </c>
      <c r="T85" s="301">
        <f>IF('Encargos e Benefícios'!C84=0,0,Q85+R85+S85)</f>
        <v>0</v>
      </c>
      <c r="U85" s="40"/>
      <c r="V85" s="39"/>
      <c r="W85" s="39"/>
      <c r="X85" s="40"/>
    </row>
    <row r="86" spans="1:24" ht="12.75">
      <c r="A86" s="75">
        <v>80</v>
      </c>
      <c r="B86" s="234">
        <f>'Encargos e Benefícios'!B85</f>
        <v>0</v>
      </c>
      <c r="C86" s="43"/>
      <c r="D86" s="299">
        <f>'Encargos e Benefícios'!C85</f>
        <v>0</v>
      </c>
      <c r="E86" s="45"/>
      <c r="F86" s="218"/>
      <c r="G86" s="216"/>
      <c r="H86" s="218"/>
      <c r="I86" s="251"/>
      <c r="J86" s="74">
        <v>0</v>
      </c>
      <c r="K86" s="74">
        <v>0</v>
      </c>
      <c r="L86" s="259">
        <v>0</v>
      </c>
      <c r="M86" s="296">
        <f>'Encargos e Benefícios'!D85</f>
        <v>0</v>
      </c>
      <c r="N86" s="296">
        <f>IF('Encargos e Benefícios'!C85=0,0,'Encargos e Benefícios'!O85/'Encargos e Benefícios'!C85)</f>
        <v>0</v>
      </c>
      <c r="O86" s="297">
        <f>IF('Encargos e Benefícios'!C85=0,0,'Encargos e Benefícios'!U85/'Encargos e Benefícios'!C85)</f>
        <v>0</v>
      </c>
      <c r="P86" s="300">
        <f>IF('Encargos e Benefícios'!C85=0,0,'Encargos e Benefícios'!V85/'Encargos e Benefícios'!C85)</f>
        <v>0</v>
      </c>
      <c r="Q86" s="296">
        <f t="shared" si="9"/>
        <v>0</v>
      </c>
      <c r="R86" s="296">
        <f t="shared" si="10"/>
        <v>0</v>
      </c>
      <c r="S86" s="296">
        <f>IF('Encargos e Benefícios'!C85=0,0,$O86+SUM($J86:$L86)/D86)</f>
        <v>0</v>
      </c>
      <c r="T86" s="301">
        <f>IF('Encargos e Benefícios'!C85=0,0,Q86+R86+S86)</f>
        <v>0</v>
      </c>
      <c r="U86" s="40"/>
      <c r="V86" s="39"/>
      <c r="W86" s="39"/>
      <c r="X86" s="40"/>
    </row>
    <row r="87" spans="1:24" ht="12.75">
      <c r="A87" s="75">
        <v>81</v>
      </c>
      <c r="B87" s="234">
        <f>'Encargos e Benefícios'!B86</f>
        <v>0</v>
      </c>
      <c r="C87" s="43"/>
      <c r="D87" s="299">
        <f>'Encargos e Benefícios'!C86</f>
        <v>0</v>
      </c>
      <c r="E87" s="45"/>
      <c r="F87" s="218"/>
      <c r="G87" s="216"/>
      <c r="H87" s="218"/>
      <c r="I87" s="251"/>
      <c r="J87" s="74">
        <v>0</v>
      </c>
      <c r="K87" s="74">
        <v>0</v>
      </c>
      <c r="L87" s="259">
        <v>0</v>
      </c>
      <c r="M87" s="296">
        <f>'Encargos e Benefícios'!D86</f>
        <v>0</v>
      </c>
      <c r="N87" s="296">
        <f>IF('Encargos e Benefícios'!C86=0,0,'Encargos e Benefícios'!O86/'Encargos e Benefícios'!C86)</f>
        <v>0</v>
      </c>
      <c r="O87" s="297">
        <f>IF('Encargos e Benefícios'!C86=0,0,'Encargos e Benefícios'!U86/'Encargos e Benefícios'!C86)</f>
        <v>0</v>
      </c>
      <c r="P87" s="300">
        <f>IF('Encargos e Benefícios'!C86=0,0,'Encargos e Benefícios'!V86/'Encargos e Benefícios'!C86)</f>
        <v>0</v>
      </c>
      <c r="Q87" s="296">
        <f t="shared" si="9"/>
        <v>0</v>
      </c>
      <c r="R87" s="296">
        <f t="shared" si="10"/>
        <v>0</v>
      </c>
      <c r="S87" s="296">
        <f>IF('Encargos e Benefícios'!C86=0,0,$O87+SUM($J87:$L87)/D87)</f>
        <v>0</v>
      </c>
      <c r="T87" s="301">
        <f>IF('Encargos e Benefícios'!C86=0,0,Q87+R87+S87)</f>
        <v>0</v>
      </c>
      <c r="U87" s="40"/>
      <c r="V87" s="39"/>
      <c r="W87" s="39"/>
      <c r="X87" s="40"/>
    </row>
    <row r="88" spans="1:24" ht="12.75">
      <c r="A88" s="75">
        <v>82</v>
      </c>
      <c r="B88" s="234">
        <f>'Encargos e Benefícios'!B87</f>
        <v>0</v>
      </c>
      <c r="C88" s="43"/>
      <c r="D88" s="299">
        <f>'Encargos e Benefícios'!C87</f>
        <v>0</v>
      </c>
      <c r="E88" s="45"/>
      <c r="F88" s="218"/>
      <c r="G88" s="216"/>
      <c r="H88" s="218"/>
      <c r="I88" s="251"/>
      <c r="J88" s="74">
        <v>0</v>
      </c>
      <c r="K88" s="74">
        <v>0</v>
      </c>
      <c r="L88" s="259">
        <v>0</v>
      </c>
      <c r="M88" s="296">
        <f>'Encargos e Benefícios'!D87</f>
        <v>0</v>
      </c>
      <c r="N88" s="296">
        <f>IF('Encargos e Benefícios'!C87=0,0,'Encargos e Benefícios'!O87/'Encargos e Benefícios'!C87)</f>
        <v>0</v>
      </c>
      <c r="O88" s="297">
        <f>IF('Encargos e Benefícios'!C87=0,0,'Encargos e Benefícios'!U87/'Encargos e Benefícios'!C87)</f>
        <v>0</v>
      </c>
      <c r="P88" s="300">
        <f>IF('Encargos e Benefícios'!C87=0,0,'Encargos e Benefícios'!V87/'Encargos e Benefícios'!C87)</f>
        <v>0</v>
      </c>
      <c r="Q88" s="296">
        <f t="shared" si="9"/>
        <v>0</v>
      </c>
      <c r="R88" s="296">
        <f t="shared" si="10"/>
        <v>0</v>
      </c>
      <c r="S88" s="296">
        <f>IF('Encargos e Benefícios'!C87=0,0,$O88+SUM($J88:$L88)/D88)</f>
        <v>0</v>
      </c>
      <c r="T88" s="301">
        <f>IF('Encargos e Benefícios'!C87=0,0,Q88+R88+S88)</f>
        <v>0</v>
      </c>
      <c r="U88" s="40"/>
      <c r="V88" s="39"/>
      <c r="W88" s="39"/>
      <c r="X88" s="40"/>
    </row>
    <row r="89" spans="1:24" ht="12.75">
      <c r="A89" s="75">
        <v>83</v>
      </c>
      <c r="B89" s="234">
        <f>'Encargos e Benefícios'!B88</f>
        <v>0</v>
      </c>
      <c r="C89" s="43"/>
      <c r="D89" s="299">
        <f>'Encargos e Benefícios'!C88</f>
        <v>0</v>
      </c>
      <c r="E89" s="45"/>
      <c r="F89" s="218"/>
      <c r="G89" s="216"/>
      <c r="H89" s="218"/>
      <c r="I89" s="251"/>
      <c r="J89" s="74">
        <v>0</v>
      </c>
      <c r="K89" s="74">
        <v>0</v>
      </c>
      <c r="L89" s="259">
        <v>0</v>
      </c>
      <c r="M89" s="296">
        <f>'Encargos e Benefícios'!D88</f>
        <v>0</v>
      </c>
      <c r="N89" s="296">
        <f>IF('Encargos e Benefícios'!C88=0,0,'Encargos e Benefícios'!O88/'Encargos e Benefícios'!C88)</f>
        <v>0</v>
      </c>
      <c r="O89" s="297">
        <f>IF('Encargos e Benefícios'!C88=0,0,'Encargos e Benefícios'!U88/'Encargos e Benefícios'!C88)</f>
        <v>0</v>
      </c>
      <c r="P89" s="300">
        <f>IF('Encargos e Benefícios'!C88=0,0,'Encargos e Benefícios'!V88/'Encargos e Benefícios'!C88)</f>
        <v>0</v>
      </c>
      <c r="Q89" s="296">
        <f t="shared" si="9"/>
        <v>0</v>
      </c>
      <c r="R89" s="296">
        <f t="shared" si="10"/>
        <v>0</v>
      </c>
      <c r="S89" s="296">
        <f>IF('Encargos e Benefícios'!C88=0,0,$O89+SUM($J89:$L89)/D89)</f>
        <v>0</v>
      </c>
      <c r="T89" s="301">
        <f>IF('Encargos e Benefícios'!C88=0,0,Q89+R89+S89)</f>
        <v>0</v>
      </c>
      <c r="U89" s="40"/>
      <c r="V89" s="39"/>
      <c r="W89" s="39"/>
      <c r="X89" s="40"/>
    </row>
    <row r="90" spans="1:24" ht="12.75">
      <c r="A90" s="75">
        <v>84</v>
      </c>
      <c r="B90" s="234">
        <f>'Encargos e Benefícios'!B89</f>
        <v>0</v>
      </c>
      <c r="C90" s="43"/>
      <c r="D90" s="299">
        <f>'Encargos e Benefícios'!C89</f>
        <v>0</v>
      </c>
      <c r="E90" s="45"/>
      <c r="F90" s="218"/>
      <c r="G90" s="216"/>
      <c r="H90" s="218"/>
      <c r="I90" s="251"/>
      <c r="J90" s="74">
        <v>0</v>
      </c>
      <c r="K90" s="74">
        <v>0</v>
      </c>
      <c r="L90" s="259">
        <v>0</v>
      </c>
      <c r="M90" s="296">
        <f>'Encargos e Benefícios'!D89</f>
        <v>0</v>
      </c>
      <c r="N90" s="296">
        <f>IF('Encargos e Benefícios'!C89=0,0,'Encargos e Benefícios'!O89/'Encargos e Benefícios'!C89)</f>
        <v>0</v>
      </c>
      <c r="O90" s="297">
        <f>IF('Encargos e Benefícios'!C89=0,0,'Encargos e Benefícios'!U89/'Encargos e Benefícios'!C89)</f>
        <v>0</v>
      </c>
      <c r="P90" s="300">
        <f>IF('Encargos e Benefícios'!C89=0,0,'Encargos e Benefícios'!V89/'Encargos e Benefícios'!C89)</f>
        <v>0</v>
      </c>
      <c r="Q90" s="296">
        <f t="shared" si="9"/>
        <v>0</v>
      </c>
      <c r="R90" s="296">
        <f t="shared" si="10"/>
        <v>0</v>
      </c>
      <c r="S90" s="296">
        <f>IF('Encargos e Benefícios'!C89=0,0,$O90+SUM($J90:$L90)/D90)</f>
        <v>0</v>
      </c>
      <c r="T90" s="301">
        <f>IF('Encargos e Benefícios'!C89=0,0,Q90+R90+S90)</f>
        <v>0</v>
      </c>
      <c r="U90" s="40"/>
      <c r="V90" s="39"/>
      <c r="W90" s="39"/>
      <c r="X90" s="40"/>
    </row>
    <row r="91" spans="1:24" ht="12.75">
      <c r="A91" s="75">
        <v>85</v>
      </c>
      <c r="B91" s="234">
        <f>'Encargos e Benefícios'!B90</f>
        <v>0</v>
      </c>
      <c r="C91" s="43"/>
      <c r="D91" s="299">
        <f>'Encargos e Benefícios'!C90</f>
        <v>0</v>
      </c>
      <c r="E91" s="45"/>
      <c r="F91" s="218"/>
      <c r="G91" s="216"/>
      <c r="H91" s="218"/>
      <c r="I91" s="251"/>
      <c r="J91" s="74">
        <v>0</v>
      </c>
      <c r="K91" s="74">
        <v>0</v>
      </c>
      <c r="L91" s="259">
        <v>0</v>
      </c>
      <c r="M91" s="296">
        <f>'Encargos e Benefícios'!D90</f>
        <v>0</v>
      </c>
      <c r="N91" s="296">
        <f>IF('Encargos e Benefícios'!C90=0,0,'Encargos e Benefícios'!O90/'Encargos e Benefícios'!C90)</f>
        <v>0</v>
      </c>
      <c r="O91" s="297">
        <f>IF('Encargos e Benefícios'!C90=0,0,'Encargos e Benefícios'!U90/'Encargos e Benefícios'!C90)</f>
        <v>0</v>
      </c>
      <c r="P91" s="300">
        <f>IF('Encargos e Benefícios'!C90=0,0,'Encargos e Benefícios'!V90/'Encargos e Benefícios'!C90)</f>
        <v>0</v>
      </c>
      <c r="Q91" s="296">
        <f t="shared" si="9"/>
        <v>0</v>
      </c>
      <c r="R91" s="296">
        <f t="shared" si="10"/>
        <v>0</v>
      </c>
      <c r="S91" s="296">
        <f>IF('Encargos e Benefícios'!C90=0,0,$O91+SUM($J91:$L91)/D91)</f>
        <v>0</v>
      </c>
      <c r="T91" s="301">
        <f>IF('Encargos e Benefícios'!C90=0,0,Q91+R91+S91)</f>
        <v>0</v>
      </c>
      <c r="U91" s="40"/>
      <c r="V91" s="39"/>
      <c r="W91" s="39"/>
      <c r="X91" s="40"/>
    </row>
    <row r="92" spans="1:24" ht="12.75">
      <c r="A92" s="75">
        <v>86</v>
      </c>
      <c r="B92" s="234">
        <f>'Encargos e Benefícios'!B91</f>
        <v>0</v>
      </c>
      <c r="C92" s="43"/>
      <c r="D92" s="299">
        <f>'Encargos e Benefícios'!C91</f>
        <v>0</v>
      </c>
      <c r="E92" s="45"/>
      <c r="F92" s="218"/>
      <c r="G92" s="216"/>
      <c r="H92" s="218"/>
      <c r="I92" s="251"/>
      <c r="J92" s="74">
        <v>0</v>
      </c>
      <c r="K92" s="74">
        <v>0</v>
      </c>
      <c r="L92" s="259">
        <v>0</v>
      </c>
      <c r="M92" s="296">
        <f>'Encargos e Benefícios'!D91</f>
        <v>0</v>
      </c>
      <c r="N92" s="296">
        <f>IF('Encargos e Benefícios'!C91=0,0,'Encargos e Benefícios'!O91/'Encargos e Benefícios'!C91)</f>
        <v>0</v>
      </c>
      <c r="O92" s="297">
        <f>IF('Encargos e Benefícios'!C91=0,0,'Encargos e Benefícios'!U91/'Encargos e Benefícios'!C91)</f>
        <v>0</v>
      </c>
      <c r="P92" s="300">
        <f>IF('Encargos e Benefícios'!C91=0,0,'Encargos e Benefícios'!V91/'Encargos e Benefícios'!C91)</f>
        <v>0</v>
      </c>
      <c r="Q92" s="296">
        <f t="shared" si="9"/>
        <v>0</v>
      </c>
      <c r="R92" s="296">
        <f t="shared" si="10"/>
        <v>0</v>
      </c>
      <c r="S92" s="296">
        <f>IF('Encargos e Benefícios'!C91=0,0,$O92+SUM($J92:$L92)/D92)</f>
        <v>0</v>
      </c>
      <c r="T92" s="301">
        <f>IF('Encargos e Benefícios'!C91=0,0,Q92+R92+S92)</f>
        <v>0</v>
      </c>
      <c r="U92" s="40"/>
      <c r="V92" s="39"/>
      <c r="W92" s="39"/>
      <c r="X92" s="40"/>
    </row>
    <row r="93" spans="1:24" ht="12.75">
      <c r="A93" s="75">
        <v>87</v>
      </c>
      <c r="B93" s="234">
        <f>'Encargos e Benefícios'!B92</f>
        <v>0</v>
      </c>
      <c r="C93" s="43"/>
      <c r="D93" s="299">
        <f>'Encargos e Benefícios'!C92</f>
        <v>0</v>
      </c>
      <c r="E93" s="45"/>
      <c r="F93" s="218"/>
      <c r="G93" s="216"/>
      <c r="H93" s="218"/>
      <c r="I93" s="251"/>
      <c r="J93" s="74">
        <v>0</v>
      </c>
      <c r="K93" s="74">
        <v>0</v>
      </c>
      <c r="L93" s="259">
        <v>0</v>
      </c>
      <c r="M93" s="296">
        <f>'Encargos e Benefícios'!D92</f>
        <v>0</v>
      </c>
      <c r="N93" s="296">
        <f>IF('Encargos e Benefícios'!C92=0,0,'Encargos e Benefícios'!O92/'Encargos e Benefícios'!C92)</f>
        <v>0</v>
      </c>
      <c r="O93" s="297">
        <f>IF('Encargos e Benefícios'!C92=0,0,'Encargos e Benefícios'!U92/'Encargos e Benefícios'!C92)</f>
        <v>0</v>
      </c>
      <c r="P93" s="300">
        <f>IF('Encargos e Benefícios'!C92=0,0,'Encargos e Benefícios'!V92/'Encargos e Benefícios'!C92)</f>
        <v>0</v>
      </c>
      <c r="Q93" s="296">
        <f t="shared" si="9"/>
        <v>0</v>
      </c>
      <c r="R93" s="296">
        <f t="shared" si="10"/>
        <v>0</v>
      </c>
      <c r="S93" s="296">
        <f>IF('Encargos e Benefícios'!C92=0,0,$O93+SUM($J93:$L93)/D93)</f>
        <v>0</v>
      </c>
      <c r="T93" s="301">
        <f>IF('Encargos e Benefícios'!C92=0,0,Q93+R93+S93)</f>
        <v>0</v>
      </c>
      <c r="U93" s="40"/>
      <c r="V93" s="39"/>
      <c r="W93" s="39"/>
      <c r="X93" s="40"/>
    </row>
    <row r="94" spans="1:24" ht="12.75">
      <c r="A94" s="75">
        <v>88</v>
      </c>
      <c r="B94" s="234">
        <f>'Encargos e Benefícios'!B93</f>
        <v>0</v>
      </c>
      <c r="C94" s="43"/>
      <c r="D94" s="299">
        <f>'Encargos e Benefícios'!C93</f>
        <v>0</v>
      </c>
      <c r="E94" s="45"/>
      <c r="F94" s="218"/>
      <c r="G94" s="216"/>
      <c r="H94" s="218"/>
      <c r="I94" s="251"/>
      <c r="J94" s="74">
        <v>0</v>
      </c>
      <c r="K94" s="74">
        <v>0</v>
      </c>
      <c r="L94" s="259">
        <v>0</v>
      </c>
      <c r="M94" s="296">
        <f>'Encargos e Benefícios'!D93</f>
        <v>0</v>
      </c>
      <c r="N94" s="296">
        <f>IF('Encargos e Benefícios'!C93=0,0,'Encargos e Benefícios'!O93/'Encargos e Benefícios'!C93)</f>
        <v>0</v>
      </c>
      <c r="O94" s="297">
        <f>IF('Encargos e Benefícios'!C93=0,0,'Encargos e Benefícios'!U93/'Encargos e Benefícios'!C93)</f>
        <v>0</v>
      </c>
      <c r="P94" s="300">
        <f>IF('Encargos e Benefícios'!C93=0,0,'Encargos e Benefícios'!V93/'Encargos e Benefícios'!C93)</f>
        <v>0</v>
      </c>
      <c r="Q94" s="296">
        <f t="shared" si="9"/>
        <v>0</v>
      </c>
      <c r="R94" s="296">
        <f t="shared" si="10"/>
        <v>0</v>
      </c>
      <c r="S94" s="296">
        <f>IF('Encargos e Benefícios'!C93=0,0,$O94+SUM($J94:$L94)/D94)</f>
        <v>0</v>
      </c>
      <c r="T94" s="301">
        <f>IF('Encargos e Benefícios'!C93=0,0,Q94+R94+S94)</f>
        <v>0</v>
      </c>
      <c r="U94" s="40"/>
      <c r="V94" s="39"/>
      <c r="W94" s="39"/>
      <c r="X94" s="40"/>
    </row>
    <row r="95" spans="1:24" ht="12.75">
      <c r="A95" s="75">
        <v>89</v>
      </c>
      <c r="B95" s="234">
        <f>'Encargos e Benefícios'!B94</f>
        <v>0</v>
      </c>
      <c r="C95" s="43"/>
      <c r="D95" s="299">
        <f>'Encargos e Benefícios'!C94</f>
        <v>0</v>
      </c>
      <c r="E95" s="45"/>
      <c r="F95" s="218"/>
      <c r="G95" s="216"/>
      <c r="H95" s="218"/>
      <c r="I95" s="251"/>
      <c r="J95" s="74">
        <v>0</v>
      </c>
      <c r="K95" s="74">
        <v>0</v>
      </c>
      <c r="L95" s="259">
        <v>0</v>
      </c>
      <c r="M95" s="296">
        <f>'Encargos e Benefícios'!D94</f>
        <v>0</v>
      </c>
      <c r="N95" s="296">
        <f>IF('Encargos e Benefícios'!C94=0,0,'Encargos e Benefícios'!O94/'Encargos e Benefícios'!C94)</f>
        <v>0</v>
      </c>
      <c r="O95" s="297">
        <f>IF('Encargos e Benefícios'!C94=0,0,'Encargos e Benefícios'!U94/'Encargos e Benefícios'!C94)</f>
        <v>0</v>
      </c>
      <c r="P95" s="300">
        <f>IF('Encargos e Benefícios'!C94=0,0,'Encargos e Benefícios'!V94/'Encargos e Benefícios'!C94)</f>
        <v>0</v>
      </c>
      <c r="Q95" s="296">
        <f t="shared" si="9"/>
        <v>0</v>
      </c>
      <c r="R95" s="296">
        <f t="shared" si="10"/>
        <v>0</v>
      </c>
      <c r="S95" s="296">
        <f>IF('Encargos e Benefícios'!C94=0,0,$O95+SUM($J95:$L95)/D95)</f>
        <v>0</v>
      </c>
      <c r="T95" s="301">
        <f>IF('Encargos e Benefícios'!C94=0,0,Q95+R95+S95)</f>
        <v>0</v>
      </c>
      <c r="U95" s="40"/>
      <c r="V95" s="39"/>
      <c r="W95" s="39"/>
      <c r="X95" s="40"/>
    </row>
    <row r="96" spans="1:24" ht="12.75">
      <c r="A96" s="75">
        <v>90</v>
      </c>
      <c r="B96" s="234">
        <f>'Encargos e Benefícios'!B95</f>
        <v>0</v>
      </c>
      <c r="C96" s="43"/>
      <c r="D96" s="299">
        <f>'Encargos e Benefícios'!C95</f>
        <v>0</v>
      </c>
      <c r="E96" s="45"/>
      <c r="F96" s="218"/>
      <c r="G96" s="216"/>
      <c r="H96" s="218"/>
      <c r="I96" s="251"/>
      <c r="J96" s="74">
        <v>0</v>
      </c>
      <c r="K96" s="74">
        <v>0</v>
      </c>
      <c r="L96" s="259">
        <v>0</v>
      </c>
      <c r="M96" s="296">
        <f>'Encargos e Benefícios'!D95</f>
        <v>0</v>
      </c>
      <c r="N96" s="296">
        <f>IF('Encargos e Benefícios'!C95=0,0,'Encargos e Benefícios'!O95/'Encargos e Benefícios'!C95)</f>
        <v>0</v>
      </c>
      <c r="O96" s="297">
        <f>IF('Encargos e Benefícios'!C95=0,0,'Encargos e Benefícios'!U95/'Encargos e Benefícios'!C95)</f>
        <v>0</v>
      </c>
      <c r="P96" s="300">
        <f>IF('Encargos e Benefícios'!C95=0,0,'Encargos e Benefícios'!V95/'Encargos e Benefícios'!C95)</f>
        <v>0</v>
      </c>
      <c r="Q96" s="296">
        <f t="shared" si="9"/>
        <v>0</v>
      </c>
      <c r="R96" s="296">
        <f t="shared" si="10"/>
        <v>0</v>
      </c>
      <c r="S96" s="296">
        <f>IF('Encargos e Benefícios'!C95=0,0,$O96+SUM($J96:$L96)/D96)</f>
        <v>0</v>
      </c>
      <c r="T96" s="301">
        <f>IF('Encargos e Benefícios'!C95=0,0,Q96+R96+S96)</f>
        <v>0</v>
      </c>
      <c r="U96" s="40"/>
      <c r="V96" s="39"/>
      <c r="W96" s="39"/>
      <c r="X96" s="40"/>
    </row>
    <row r="97" spans="1:24" ht="12.75">
      <c r="A97" s="75">
        <v>91</v>
      </c>
      <c r="B97" s="234">
        <f>'Encargos e Benefícios'!B96</f>
        <v>0</v>
      </c>
      <c r="C97" s="43"/>
      <c r="D97" s="299">
        <f>'Encargos e Benefícios'!C96</f>
        <v>0</v>
      </c>
      <c r="E97" s="45"/>
      <c r="F97" s="218"/>
      <c r="G97" s="216"/>
      <c r="H97" s="218"/>
      <c r="I97" s="251"/>
      <c r="J97" s="74">
        <v>0</v>
      </c>
      <c r="K97" s="74">
        <v>0</v>
      </c>
      <c r="L97" s="259">
        <v>0</v>
      </c>
      <c r="M97" s="296">
        <f>'Encargos e Benefícios'!D96</f>
        <v>0</v>
      </c>
      <c r="N97" s="296">
        <f>IF('Encargos e Benefícios'!C96=0,0,'Encargos e Benefícios'!O96/'Encargos e Benefícios'!C96)</f>
        <v>0</v>
      </c>
      <c r="O97" s="297">
        <f>IF('Encargos e Benefícios'!C96=0,0,'Encargos e Benefícios'!U96/'Encargos e Benefícios'!C96)</f>
        <v>0</v>
      </c>
      <c r="P97" s="300">
        <f>IF('Encargos e Benefícios'!C96=0,0,'Encargos e Benefícios'!V96/'Encargos e Benefícios'!C96)</f>
        <v>0</v>
      </c>
      <c r="Q97" s="296">
        <f t="shared" si="9"/>
        <v>0</v>
      </c>
      <c r="R97" s="296">
        <f t="shared" si="10"/>
        <v>0</v>
      </c>
      <c r="S97" s="296">
        <f>IF('Encargos e Benefícios'!C96=0,0,$O97+SUM($J97:$L97)/D97)</f>
        <v>0</v>
      </c>
      <c r="T97" s="301">
        <f>IF('Encargos e Benefícios'!C96=0,0,Q97+R97+S97)</f>
        <v>0</v>
      </c>
      <c r="U97" s="40"/>
      <c r="V97" s="39"/>
      <c r="W97" s="39"/>
      <c r="X97" s="40"/>
    </row>
    <row r="98" spans="1:24" ht="12.75">
      <c r="A98" s="75">
        <v>92</v>
      </c>
      <c r="B98" s="234">
        <f>'Encargos e Benefícios'!B97</f>
        <v>0</v>
      </c>
      <c r="C98" s="43"/>
      <c r="D98" s="299">
        <f>'Encargos e Benefícios'!C97</f>
        <v>0</v>
      </c>
      <c r="E98" s="45"/>
      <c r="F98" s="218"/>
      <c r="G98" s="216"/>
      <c r="H98" s="218"/>
      <c r="I98" s="251"/>
      <c r="J98" s="74">
        <v>0</v>
      </c>
      <c r="K98" s="74">
        <v>0</v>
      </c>
      <c r="L98" s="259">
        <v>0</v>
      </c>
      <c r="M98" s="296">
        <f>'Encargos e Benefícios'!D97</f>
        <v>0</v>
      </c>
      <c r="N98" s="296">
        <f>IF('Encargos e Benefícios'!C97=0,0,'Encargos e Benefícios'!O97/'Encargos e Benefícios'!C97)</f>
        <v>0</v>
      </c>
      <c r="O98" s="297">
        <f>IF('Encargos e Benefícios'!C97=0,0,'Encargos e Benefícios'!U97/'Encargos e Benefícios'!C97)</f>
        <v>0</v>
      </c>
      <c r="P98" s="300">
        <f>IF('Encargos e Benefícios'!C97=0,0,'Encargos e Benefícios'!V97/'Encargos e Benefícios'!C97)</f>
        <v>0</v>
      </c>
      <c r="Q98" s="296">
        <f t="shared" si="9"/>
        <v>0</v>
      </c>
      <c r="R98" s="296">
        <f t="shared" si="10"/>
        <v>0</v>
      </c>
      <c r="S98" s="296">
        <f>IF('Encargos e Benefícios'!C97=0,0,$O98+SUM($J98:$L98)/D98)</f>
        <v>0</v>
      </c>
      <c r="T98" s="301">
        <f>IF('Encargos e Benefícios'!C97=0,0,Q98+R98+S98)</f>
        <v>0</v>
      </c>
      <c r="U98" s="40"/>
      <c r="V98" s="39"/>
      <c r="W98" s="39"/>
      <c r="X98" s="40"/>
    </row>
    <row r="99" spans="1:24" ht="12.75">
      <c r="A99" s="75">
        <v>93</v>
      </c>
      <c r="B99" s="234">
        <f>'Encargos e Benefícios'!B98</f>
        <v>0</v>
      </c>
      <c r="C99" s="43"/>
      <c r="D99" s="299">
        <f>'Encargos e Benefícios'!C98</f>
        <v>0</v>
      </c>
      <c r="E99" s="45"/>
      <c r="F99" s="218"/>
      <c r="G99" s="216"/>
      <c r="H99" s="218"/>
      <c r="I99" s="251"/>
      <c r="J99" s="74">
        <v>0</v>
      </c>
      <c r="K99" s="74">
        <v>0</v>
      </c>
      <c r="L99" s="259">
        <v>0</v>
      </c>
      <c r="M99" s="296">
        <f>'Encargos e Benefícios'!D98</f>
        <v>0</v>
      </c>
      <c r="N99" s="296">
        <f>IF('Encargos e Benefícios'!C98=0,0,'Encargos e Benefícios'!O98/'Encargos e Benefícios'!C98)</f>
        <v>0</v>
      </c>
      <c r="O99" s="297">
        <f>IF('Encargos e Benefícios'!C98=0,0,'Encargos e Benefícios'!U98/'Encargos e Benefícios'!C98)</f>
        <v>0</v>
      </c>
      <c r="P99" s="300">
        <f>IF('Encargos e Benefícios'!C98=0,0,'Encargos e Benefícios'!V98/'Encargos e Benefícios'!C98)</f>
        <v>0</v>
      </c>
      <c r="Q99" s="296">
        <f t="shared" si="9"/>
        <v>0</v>
      </c>
      <c r="R99" s="296">
        <f t="shared" si="10"/>
        <v>0</v>
      </c>
      <c r="S99" s="296">
        <f>IF('Encargos e Benefícios'!C98=0,0,$O99+SUM($J99:$L99)/D99)</f>
        <v>0</v>
      </c>
      <c r="T99" s="301">
        <f>IF('Encargos e Benefícios'!C98=0,0,Q99+R99+S99)</f>
        <v>0</v>
      </c>
      <c r="U99" s="40"/>
      <c r="V99" s="39"/>
      <c r="W99" s="39"/>
      <c r="X99" s="40"/>
    </row>
    <row r="100" spans="1:24" ht="12.75">
      <c r="A100" s="75">
        <v>94</v>
      </c>
      <c r="B100" s="234">
        <f>'Encargos e Benefícios'!B99</f>
        <v>0</v>
      </c>
      <c r="C100" s="43"/>
      <c r="D100" s="299">
        <f>'Encargos e Benefícios'!C99</f>
        <v>0</v>
      </c>
      <c r="E100" s="45"/>
      <c r="F100" s="218"/>
      <c r="G100" s="216"/>
      <c r="H100" s="218"/>
      <c r="I100" s="251"/>
      <c r="J100" s="74">
        <v>0</v>
      </c>
      <c r="K100" s="74">
        <v>0</v>
      </c>
      <c r="L100" s="259">
        <v>0</v>
      </c>
      <c r="M100" s="296">
        <f>'Encargos e Benefícios'!D99</f>
        <v>0</v>
      </c>
      <c r="N100" s="296">
        <f>IF('Encargos e Benefícios'!C99=0,0,'Encargos e Benefícios'!O99/'Encargos e Benefícios'!C99)</f>
        <v>0</v>
      </c>
      <c r="O100" s="297">
        <f>IF('Encargos e Benefícios'!C99=0,0,'Encargos e Benefícios'!U99/'Encargos e Benefícios'!C99)</f>
        <v>0</v>
      </c>
      <c r="P100" s="300">
        <f>IF('Encargos e Benefícios'!C99=0,0,'Encargos e Benefícios'!V99/'Encargos e Benefícios'!C99)</f>
        <v>0</v>
      </c>
      <c r="Q100" s="296">
        <f t="shared" si="9"/>
        <v>0</v>
      </c>
      <c r="R100" s="296">
        <f t="shared" si="10"/>
        <v>0</v>
      </c>
      <c r="S100" s="296">
        <f>IF('Encargos e Benefícios'!C99=0,0,$O100+SUM($J100:$L100)/D100)</f>
        <v>0</v>
      </c>
      <c r="T100" s="301">
        <f>IF('Encargos e Benefícios'!C99=0,0,Q100+R100+S100)</f>
        <v>0</v>
      </c>
      <c r="U100" s="40"/>
      <c r="V100" s="39"/>
      <c r="W100" s="39"/>
      <c r="X100" s="40"/>
    </row>
    <row r="101" spans="1:24" ht="12.75">
      <c r="A101" s="75">
        <v>95</v>
      </c>
      <c r="B101" s="234">
        <f>'Encargos e Benefícios'!B100</f>
        <v>0</v>
      </c>
      <c r="C101" s="43"/>
      <c r="D101" s="299">
        <f>'Encargos e Benefícios'!C100</f>
        <v>0</v>
      </c>
      <c r="E101" s="45"/>
      <c r="F101" s="218"/>
      <c r="G101" s="216"/>
      <c r="H101" s="218"/>
      <c r="I101" s="251"/>
      <c r="J101" s="74">
        <v>0</v>
      </c>
      <c r="K101" s="74">
        <v>0</v>
      </c>
      <c r="L101" s="259">
        <v>0</v>
      </c>
      <c r="M101" s="296">
        <f>'Encargos e Benefícios'!D100</f>
        <v>0</v>
      </c>
      <c r="N101" s="296">
        <f>IF('Encargos e Benefícios'!C100=0,0,'Encargos e Benefícios'!O100/'Encargos e Benefícios'!C100)</f>
        <v>0</v>
      </c>
      <c r="O101" s="297">
        <f>IF('Encargos e Benefícios'!C100=0,0,'Encargos e Benefícios'!U100/'Encargos e Benefícios'!C100)</f>
        <v>0</v>
      </c>
      <c r="P101" s="300">
        <f>IF('Encargos e Benefícios'!C100=0,0,'Encargos e Benefícios'!V100/'Encargos e Benefícios'!C100)</f>
        <v>0</v>
      </c>
      <c r="Q101" s="296">
        <f t="shared" si="9"/>
        <v>0</v>
      </c>
      <c r="R101" s="296">
        <f t="shared" si="10"/>
        <v>0</v>
      </c>
      <c r="S101" s="296">
        <f>IF('Encargos e Benefícios'!C100=0,0,$O101+SUM($J101:$L101)/D101)</f>
        <v>0</v>
      </c>
      <c r="T101" s="301">
        <f>IF('Encargos e Benefícios'!C100=0,0,Q101+R101+S101)</f>
        <v>0</v>
      </c>
      <c r="U101" s="40"/>
      <c r="V101" s="39"/>
      <c r="W101" s="39"/>
      <c r="X101" s="40"/>
    </row>
    <row r="102" spans="1:24" ht="12.75">
      <c r="A102" s="75">
        <v>96</v>
      </c>
      <c r="B102" s="234">
        <f>'Encargos e Benefícios'!B101</f>
        <v>0</v>
      </c>
      <c r="C102" s="43"/>
      <c r="D102" s="299">
        <f>'Encargos e Benefícios'!C101</f>
        <v>0</v>
      </c>
      <c r="E102" s="45"/>
      <c r="F102" s="218"/>
      <c r="G102" s="216"/>
      <c r="H102" s="218"/>
      <c r="I102" s="251"/>
      <c r="J102" s="74">
        <v>0</v>
      </c>
      <c r="K102" s="74">
        <v>0</v>
      </c>
      <c r="L102" s="259">
        <v>0</v>
      </c>
      <c r="M102" s="296">
        <f>'Encargos e Benefícios'!D101</f>
        <v>0</v>
      </c>
      <c r="N102" s="296">
        <f>IF('Encargos e Benefícios'!C101=0,0,'Encargos e Benefícios'!O101/'Encargos e Benefícios'!C101)</f>
        <v>0</v>
      </c>
      <c r="O102" s="297">
        <f>IF('Encargos e Benefícios'!C101=0,0,'Encargos e Benefícios'!U101/'Encargos e Benefícios'!C101)</f>
        <v>0</v>
      </c>
      <c r="P102" s="300">
        <f>IF('Encargos e Benefícios'!C101=0,0,'Encargos e Benefícios'!V101/'Encargos e Benefícios'!C101)</f>
        <v>0</v>
      </c>
      <c r="Q102" s="296">
        <f t="shared" si="9"/>
        <v>0</v>
      </c>
      <c r="R102" s="296">
        <f t="shared" si="10"/>
        <v>0</v>
      </c>
      <c r="S102" s="296">
        <f>IF('Encargos e Benefícios'!C101=0,0,$O102+SUM($J102:$L102)/D102)</f>
        <v>0</v>
      </c>
      <c r="T102" s="301">
        <f>IF('Encargos e Benefícios'!C101=0,0,Q102+R102+S102)</f>
        <v>0</v>
      </c>
      <c r="U102" s="40"/>
      <c r="V102" s="39"/>
      <c r="W102" s="39"/>
      <c r="X102" s="40"/>
    </row>
    <row r="103" spans="1:24" ht="12.75">
      <c r="A103" s="75">
        <v>97</v>
      </c>
      <c r="B103" s="234">
        <f>'Encargos e Benefícios'!B102</f>
        <v>0</v>
      </c>
      <c r="C103" s="43"/>
      <c r="D103" s="299">
        <f>'Encargos e Benefícios'!C102</f>
        <v>0</v>
      </c>
      <c r="E103" s="45"/>
      <c r="F103" s="218"/>
      <c r="G103" s="216"/>
      <c r="H103" s="218"/>
      <c r="I103" s="251"/>
      <c r="J103" s="74">
        <v>0</v>
      </c>
      <c r="K103" s="74">
        <v>0</v>
      </c>
      <c r="L103" s="259">
        <v>0</v>
      </c>
      <c r="M103" s="296">
        <f>'Encargos e Benefícios'!D102</f>
        <v>0</v>
      </c>
      <c r="N103" s="296">
        <f>IF('Encargos e Benefícios'!C102=0,0,'Encargos e Benefícios'!O102/'Encargos e Benefícios'!C102)</f>
        <v>0</v>
      </c>
      <c r="O103" s="297">
        <f>IF('Encargos e Benefícios'!C102=0,0,'Encargos e Benefícios'!U102/'Encargos e Benefícios'!C102)</f>
        <v>0</v>
      </c>
      <c r="P103" s="300">
        <f>IF('Encargos e Benefícios'!C102=0,0,'Encargos e Benefícios'!V102/'Encargos e Benefícios'!C102)</f>
        <v>0</v>
      </c>
      <c r="Q103" s="296">
        <f t="shared" si="9"/>
        <v>0</v>
      </c>
      <c r="R103" s="296">
        <f t="shared" si="10"/>
        <v>0</v>
      </c>
      <c r="S103" s="296">
        <f>IF('Encargos e Benefícios'!C102=0,0,$O103+SUM($J103:$L103)/D103)</f>
        <v>0</v>
      </c>
      <c r="T103" s="301">
        <f>IF('Encargos e Benefícios'!C102=0,0,Q103+R103+S103)</f>
        <v>0</v>
      </c>
      <c r="U103" s="40"/>
      <c r="V103" s="39"/>
      <c r="W103" s="39"/>
      <c r="X103" s="40"/>
    </row>
    <row r="104" spans="1:24" ht="12.75">
      <c r="A104" s="75">
        <v>98</v>
      </c>
      <c r="B104" s="234">
        <f>'Encargos e Benefícios'!B103</f>
        <v>0</v>
      </c>
      <c r="C104" s="43"/>
      <c r="D104" s="299">
        <f>'Encargos e Benefícios'!C103</f>
        <v>0</v>
      </c>
      <c r="E104" s="45"/>
      <c r="F104" s="218"/>
      <c r="G104" s="216"/>
      <c r="H104" s="218"/>
      <c r="I104" s="251"/>
      <c r="J104" s="74">
        <v>0</v>
      </c>
      <c r="K104" s="74">
        <v>0</v>
      </c>
      <c r="L104" s="259">
        <v>0</v>
      </c>
      <c r="M104" s="296">
        <f>'Encargos e Benefícios'!D103</f>
        <v>0</v>
      </c>
      <c r="N104" s="296">
        <f>IF('Encargos e Benefícios'!C103=0,0,'Encargos e Benefícios'!O103/'Encargos e Benefícios'!C103)</f>
        <v>0</v>
      </c>
      <c r="O104" s="297">
        <f>IF('Encargos e Benefícios'!C103=0,0,'Encargos e Benefícios'!U103/'Encargos e Benefícios'!C103)</f>
        <v>0</v>
      </c>
      <c r="P104" s="300">
        <f>IF('Encargos e Benefícios'!C103=0,0,'Encargos e Benefícios'!V103/'Encargos e Benefícios'!C103)</f>
        <v>0</v>
      </c>
      <c r="Q104" s="296">
        <f t="shared" si="9"/>
        <v>0</v>
      </c>
      <c r="R104" s="296">
        <f t="shared" si="10"/>
        <v>0</v>
      </c>
      <c r="S104" s="296">
        <f>IF('Encargos e Benefícios'!C103=0,0,$O104+SUM($J104:$L104)/D104)</f>
        <v>0</v>
      </c>
      <c r="T104" s="301">
        <f>IF('Encargos e Benefícios'!C103=0,0,Q104+R104+S104)</f>
        <v>0</v>
      </c>
      <c r="U104" s="40"/>
      <c r="V104" s="39"/>
      <c r="W104" s="39"/>
      <c r="X104" s="40"/>
    </row>
    <row r="105" spans="1:24" ht="12.75">
      <c r="A105" s="75">
        <v>99</v>
      </c>
      <c r="B105" s="234">
        <f>'Encargos e Benefícios'!B104</f>
        <v>0</v>
      </c>
      <c r="C105" s="43"/>
      <c r="D105" s="299">
        <f>'Encargos e Benefícios'!C104</f>
        <v>0</v>
      </c>
      <c r="E105" s="45"/>
      <c r="F105" s="218"/>
      <c r="G105" s="216"/>
      <c r="H105" s="218"/>
      <c r="I105" s="251"/>
      <c r="J105" s="74">
        <v>0</v>
      </c>
      <c r="K105" s="74">
        <v>0</v>
      </c>
      <c r="L105" s="259">
        <v>0</v>
      </c>
      <c r="M105" s="296">
        <f>'Encargos e Benefícios'!D104</f>
        <v>0</v>
      </c>
      <c r="N105" s="296">
        <f>IF('Encargos e Benefícios'!C104=0,0,'Encargos e Benefícios'!O104/'Encargos e Benefícios'!C104)</f>
        <v>0</v>
      </c>
      <c r="O105" s="297">
        <f>IF('Encargos e Benefícios'!C104=0,0,'Encargos e Benefícios'!U104/'Encargos e Benefícios'!C104)</f>
        <v>0</v>
      </c>
      <c r="P105" s="300">
        <f>IF('Encargos e Benefícios'!C104=0,0,'Encargos e Benefícios'!V104/'Encargos e Benefícios'!C104)</f>
        <v>0</v>
      </c>
      <c r="Q105" s="296">
        <f t="shared" si="9"/>
        <v>0</v>
      </c>
      <c r="R105" s="296">
        <f t="shared" si="10"/>
        <v>0</v>
      </c>
      <c r="S105" s="296">
        <f>IF('Encargos e Benefícios'!C104=0,0,$O105+SUM($J105:$L105)/D105)</f>
        <v>0</v>
      </c>
      <c r="T105" s="301">
        <f>IF('Encargos e Benefícios'!C104=0,0,Q105+R105+S105)</f>
        <v>0</v>
      </c>
      <c r="U105" s="40"/>
      <c r="V105" s="39"/>
      <c r="W105" s="39"/>
      <c r="X105" s="40"/>
    </row>
    <row r="106" spans="1:24" ht="13.5" customHeight="1" thickBot="1">
      <c r="A106" s="75">
        <v>100</v>
      </c>
      <c r="B106" s="234">
        <f>'Encargos e Benefícios'!B105</f>
        <v>0</v>
      </c>
      <c r="C106" s="43"/>
      <c r="D106" s="299">
        <f>'Encargos e Benefícios'!C105</f>
        <v>0</v>
      </c>
      <c r="E106" s="45"/>
      <c r="F106" s="218"/>
      <c r="G106" s="216"/>
      <c r="H106" s="247"/>
      <c r="I106" s="252"/>
      <c r="J106" s="74">
        <v>0</v>
      </c>
      <c r="K106" s="74">
        <v>0</v>
      </c>
      <c r="L106" s="260">
        <v>0</v>
      </c>
      <c r="M106" s="296">
        <f>'Encargos e Benefícios'!D105</f>
        <v>0</v>
      </c>
      <c r="N106" s="296">
        <f>IF('Encargos e Benefícios'!C105=0,0,'Encargos e Benefícios'!O105/'Encargos e Benefícios'!C105)</f>
        <v>0</v>
      </c>
      <c r="O106" s="297">
        <f>IF('Encargos e Benefícios'!C105=0,0,'Encargos e Benefícios'!U105/'Encargos e Benefícios'!C105)</f>
        <v>0</v>
      </c>
      <c r="P106" s="300">
        <f>IF('Encargos e Benefícios'!C105=0,0,'Encargos e Benefícios'!V105/'Encargos e Benefícios'!C105)</f>
        <v>0</v>
      </c>
      <c r="Q106" s="296">
        <f t="shared" si="9"/>
        <v>0</v>
      </c>
      <c r="R106" s="296">
        <f t="shared" si="10"/>
        <v>0</v>
      </c>
      <c r="S106" s="296">
        <f>IF('Encargos e Benefícios'!C105=0,0,$O106+SUM($J106:$L106)/D106)</f>
        <v>0</v>
      </c>
      <c r="T106" s="301">
        <f>IF('Encargos e Benefícios'!C105=0,0,Q106+R106+S106)</f>
        <v>0</v>
      </c>
      <c r="U106" s="40"/>
      <c r="V106" s="39"/>
      <c r="W106" s="39"/>
      <c r="X106" s="40"/>
    </row>
    <row r="107" spans="1:24" ht="13.5" thickBot="1">
      <c r="A107" s="41"/>
      <c r="B107" s="41"/>
      <c r="C107" s="42"/>
      <c r="D107" s="115">
        <f>SUM(D7:D106)</f>
        <v>22</v>
      </c>
      <c r="E107" s="46"/>
      <c r="F107" s="213"/>
      <c r="G107" s="10"/>
      <c r="H107" s="214"/>
      <c r="I107" s="214"/>
      <c r="J107" s="214"/>
      <c r="K107" s="214"/>
      <c r="L107" s="214"/>
      <c r="M107" s="308">
        <f t="shared" ref="M107:W107" si="11">SUM(M7:M106)</f>
        <v>0</v>
      </c>
      <c r="N107" s="308">
        <f t="shared" si="11"/>
        <v>0</v>
      </c>
      <c r="O107" s="308">
        <f t="shared" si="11"/>
        <v>0</v>
      </c>
      <c r="P107" s="308">
        <f t="shared" si="11"/>
        <v>0</v>
      </c>
      <c r="Q107" s="308">
        <f t="shared" si="11"/>
        <v>0</v>
      </c>
      <c r="R107" s="308">
        <f t="shared" si="11"/>
        <v>0</v>
      </c>
      <c r="S107" s="308">
        <f t="shared" si="11"/>
        <v>0</v>
      </c>
      <c r="T107" s="309">
        <f>SUBTOTAL(9,T7:T106)</f>
        <v>0</v>
      </c>
      <c r="U107" s="308">
        <f t="shared" si="11"/>
        <v>0</v>
      </c>
      <c r="V107" s="308">
        <f t="shared" si="11"/>
        <v>0</v>
      </c>
      <c r="W107" s="308">
        <f t="shared" si="11"/>
        <v>0</v>
      </c>
      <c r="X107" s="222"/>
    </row>
    <row r="108" spans="1:24" ht="12.75">
      <c r="A108" s="219"/>
      <c r="B108" s="219"/>
      <c r="C108" s="220"/>
      <c r="D108" s="220"/>
      <c r="E108" s="221"/>
      <c r="F108" s="222"/>
      <c r="G108" s="222"/>
      <c r="H108" s="223"/>
      <c r="I108" s="223"/>
      <c r="J108" s="223"/>
      <c r="K108" s="223"/>
      <c r="L108" s="223"/>
      <c r="M108" s="222"/>
      <c r="N108" s="222"/>
      <c r="O108" s="222"/>
      <c r="P108" s="222"/>
      <c r="Q108" s="222"/>
      <c r="R108" s="222"/>
      <c r="S108" s="222"/>
      <c r="T108" s="222"/>
      <c r="U108" s="222"/>
      <c r="V108" s="222"/>
      <c r="W108" s="222"/>
      <c r="X108" s="222"/>
    </row>
    <row r="109" spans="1:24" ht="15.75" customHeight="1" thickBot="1">
      <c r="A109" s="330" t="s">
        <v>314</v>
      </c>
      <c r="B109" s="330"/>
      <c r="C109" s="330"/>
      <c r="D109" s="330"/>
      <c r="E109" s="330"/>
      <c r="F109" s="330"/>
      <c r="G109" s="330"/>
      <c r="H109" s="330"/>
      <c r="I109" s="330"/>
      <c r="J109" s="330"/>
      <c r="K109" s="330"/>
      <c r="L109" s="330"/>
      <c r="M109" s="330"/>
      <c r="N109" s="330"/>
      <c r="O109" s="330"/>
      <c r="P109" s="330"/>
      <c r="Q109" s="330"/>
      <c r="R109" s="330"/>
      <c r="S109" s="330"/>
      <c r="T109" s="330"/>
      <c r="U109" s="254"/>
      <c r="V109" s="254"/>
      <c r="W109" s="254"/>
      <c r="X109" s="254"/>
    </row>
    <row r="110" spans="1:24" ht="27" customHeight="1" thickBot="1">
      <c r="A110" s="332" t="s">
        <v>143</v>
      </c>
      <c r="B110" s="332" t="s">
        <v>1</v>
      </c>
      <c r="C110" s="332" t="s">
        <v>291</v>
      </c>
      <c r="D110" s="332" t="s">
        <v>140</v>
      </c>
      <c r="E110" s="334" t="s">
        <v>19</v>
      </c>
      <c r="F110" s="333" t="s">
        <v>315</v>
      </c>
      <c r="G110" s="334" t="s">
        <v>316</v>
      </c>
      <c r="H110" s="367" t="s">
        <v>332</v>
      </c>
      <c r="I110" s="335"/>
      <c r="J110" s="335"/>
      <c r="K110" s="335"/>
      <c r="L110" s="368"/>
      <c r="M110" s="333" t="s">
        <v>320</v>
      </c>
      <c r="N110" s="332"/>
      <c r="O110" s="332"/>
      <c r="P110" s="334"/>
      <c r="Q110" s="333" t="s">
        <v>321</v>
      </c>
      <c r="R110" s="332"/>
      <c r="S110" s="332"/>
      <c r="T110" s="332"/>
    </row>
    <row r="111" spans="1:24" ht="27" customHeight="1">
      <c r="A111" s="362"/>
      <c r="B111" s="362"/>
      <c r="C111" s="362"/>
      <c r="D111" s="362"/>
      <c r="E111" s="363"/>
      <c r="F111" s="366"/>
      <c r="G111" s="363"/>
      <c r="H111" s="366" t="s">
        <v>317</v>
      </c>
      <c r="I111" s="364" t="s">
        <v>341</v>
      </c>
      <c r="J111" s="362" t="s">
        <v>340</v>
      </c>
      <c r="K111" s="362"/>
      <c r="L111" s="363"/>
      <c r="M111" s="366" t="s">
        <v>272</v>
      </c>
      <c r="N111" s="362" t="s">
        <v>21</v>
      </c>
      <c r="O111" s="362" t="s">
        <v>31</v>
      </c>
      <c r="P111" s="363" t="s">
        <v>334</v>
      </c>
      <c r="Q111" s="366" t="s">
        <v>272</v>
      </c>
      <c r="R111" s="362" t="s">
        <v>21</v>
      </c>
      <c r="S111" s="362" t="s">
        <v>31</v>
      </c>
      <c r="T111" s="333" t="s">
        <v>333</v>
      </c>
    </row>
    <row r="112" spans="1:24" ht="39.75" customHeight="1" thickBot="1">
      <c r="A112" s="338"/>
      <c r="B112" s="338"/>
      <c r="C112" s="338"/>
      <c r="D112" s="338"/>
      <c r="E112" s="341"/>
      <c r="F112" s="336"/>
      <c r="G112" s="341"/>
      <c r="H112" s="336"/>
      <c r="I112" s="365"/>
      <c r="J112" s="128"/>
      <c r="K112" s="128"/>
      <c r="L112" s="128"/>
      <c r="M112" s="336"/>
      <c r="N112" s="338"/>
      <c r="O112" s="338"/>
      <c r="P112" s="341"/>
      <c r="Q112" s="336"/>
      <c r="R112" s="338"/>
      <c r="S112" s="338"/>
      <c r="T112" s="336"/>
    </row>
    <row r="113" spans="1:24" ht="15.75" customHeight="1">
      <c r="A113" s="75">
        <v>1</v>
      </c>
      <c r="B113" s="234">
        <f>'Encargos e Benefícios'!B112</f>
        <v>0</v>
      </c>
      <c r="C113" s="43"/>
      <c r="D113" s="299">
        <f>'Encargos e Benefícios'!C112</f>
        <v>0</v>
      </c>
      <c r="E113" s="45"/>
      <c r="F113" s="217"/>
      <c r="G113" s="215"/>
      <c r="H113" s="255"/>
      <c r="I113" s="250"/>
      <c r="J113" s="74">
        <v>0</v>
      </c>
      <c r="K113" s="74">
        <v>0</v>
      </c>
      <c r="L113" s="258">
        <v>0</v>
      </c>
      <c r="M113" s="296">
        <f>'Encargos e Benefícios'!D112</f>
        <v>0</v>
      </c>
      <c r="N113" s="296">
        <f>IF('Encargos e Benefícios'!C112=0,0,'Encargos e Benefícios'!F112/D113)</f>
        <v>0</v>
      </c>
      <c r="O113" s="296">
        <f>IF('Encargos e Benefícios'!C112=0,0,'Encargos e Benefícios'!L112/'Encargos e Benefícios'!C112)</f>
        <v>0</v>
      </c>
      <c r="P113" s="301">
        <f>IF('Encargos e Benefícios'!C112=0,0,'Encargos e Benefícios'!M112/'Encargos e Benefícios'!C112)</f>
        <v>0</v>
      </c>
      <c r="Q113" s="305">
        <f t="shared" ref="Q113" si="12">M113*(1+I113)</f>
        <v>0</v>
      </c>
      <c r="R113" s="296">
        <f t="shared" ref="R113" si="13">$N113*(1+I113)</f>
        <v>0</v>
      </c>
      <c r="S113" s="296">
        <f>IF('Encargos e Benefícios'!C112=0,0,$O113+SUM($J113:$L113)/'Encargos e Benefícios'!C112)</f>
        <v>0</v>
      </c>
      <c r="T113" s="315">
        <f>IF('Encargos e Benefícios'!C112=0,0,Q113+R113+S113)</f>
        <v>0</v>
      </c>
    </row>
    <row r="114" spans="1:24" ht="15.75" customHeight="1">
      <c r="A114" s="75">
        <v>2</v>
      </c>
      <c r="B114" s="234">
        <f>'Encargos e Benefícios'!B113</f>
        <v>0</v>
      </c>
      <c r="C114" s="43"/>
      <c r="D114" s="299">
        <f>'Encargos e Benefícios'!C113</f>
        <v>0</v>
      </c>
      <c r="E114" s="45"/>
      <c r="F114" s="218"/>
      <c r="G114" s="216"/>
      <c r="H114" s="256"/>
      <c r="I114" s="251"/>
      <c r="J114" s="74">
        <v>0</v>
      </c>
      <c r="K114" s="74">
        <v>0</v>
      </c>
      <c r="L114" s="259">
        <v>0</v>
      </c>
      <c r="M114" s="296">
        <f>'Encargos e Benefícios'!D113</f>
        <v>0</v>
      </c>
      <c r="N114" s="296">
        <f>IF('Encargos e Benefícios'!C113=0,0,'Encargos e Benefícios'!F113/D114)</f>
        <v>0</v>
      </c>
      <c r="O114" s="296">
        <f>IF('Encargos e Benefícios'!C113=0,0,'Encargos e Benefícios'!L113/'Encargos e Benefícios'!C113)</f>
        <v>0</v>
      </c>
      <c r="P114" s="301">
        <f>IF('Encargos e Benefícios'!C113=0,0,'Encargos e Benefícios'!M113/'Encargos e Benefícios'!C113)</f>
        <v>0</v>
      </c>
      <c r="Q114" s="305">
        <f t="shared" ref="Q114:Q122" si="14">M114*(1+I114)</f>
        <v>0</v>
      </c>
      <c r="R114" s="296">
        <f t="shared" ref="R114:R122" si="15">$N114*(1+I114)</f>
        <v>0</v>
      </c>
      <c r="S114" s="296">
        <f>IF('Encargos e Benefícios'!C113=0,0,$O114+SUM($J114:$L114)/'Encargos e Benefícios'!C113)</f>
        <v>0</v>
      </c>
      <c r="T114" s="296">
        <f>IF('Encargos e Benefícios'!C113=0,0,Q114+R114+S114)</f>
        <v>0</v>
      </c>
    </row>
    <row r="115" spans="1:24" ht="15.75" customHeight="1">
      <c r="A115" s="75">
        <v>3</v>
      </c>
      <c r="B115" s="234">
        <f>'Encargos e Benefícios'!B114</f>
        <v>0</v>
      </c>
      <c r="C115" s="43"/>
      <c r="D115" s="299">
        <f>'Encargos e Benefícios'!C114</f>
        <v>0</v>
      </c>
      <c r="E115" s="45"/>
      <c r="F115" s="218"/>
      <c r="G115" s="216"/>
      <c r="H115" s="256"/>
      <c r="I115" s="251"/>
      <c r="J115" s="74">
        <v>0</v>
      </c>
      <c r="K115" s="74">
        <v>0</v>
      </c>
      <c r="L115" s="259">
        <v>0</v>
      </c>
      <c r="M115" s="296">
        <f>'Encargos e Benefícios'!D114</f>
        <v>0</v>
      </c>
      <c r="N115" s="296">
        <f>IF('Encargos e Benefícios'!C114=0,0,'Encargos e Benefícios'!F114/D115)</f>
        <v>0</v>
      </c>
      <c r="O115" s="296">
        <f>IF('Encargos e Benefícios'!C114=0,0,'Encargos e Benefícios'!L114/'Encargos e Benefícios'!C114)</f>
        <v>0</v>
      </c>
      <c r="P115" s="301">
        <f>IF('Encargos e Benefícios'!C114=0,0,'Encargos e Benefícios'!M114/'Encargos e Benefícios'!C114)</f>
        <v>0</v>
      </c>
      <c r="Q115" s="305">
        <f t="shared" si="14"/>
        <v>0</v>
      </c>
      <c r="R115" s="296">
        <f t="shared" si="15"/>
        <v>0</v>
      </c>
      <c r="S115" s="296">
        <f>IF('Encargos e Benefícios'!C114=0,0,$O115+SUM($J115:$L115)/'Encargos e Benefícios'!C114)</f>
        <v>0</v>
      </c>
      <c r="T115" s="296">
        <f>IF('Encargos e Benefícios'!C114=0,0,Q115+R115+S115)</f>
        <v>0</v>
      </c>
    </row>
    <row r="116" spans="1:24" ht="15.75" customHeight="1">
      <c r="A116" s="75">
        <v>4</v>
      </c>
      <c r="B116" s="234">
        <f>'Encargos e Benefícios'!B115</f>
        <v>0</v>
      </c>
      <c r="C116" s="43"/>
      <c r="D116" s="299">
        <f>'Encargos e Benefícios'!C115</f>
        <v>0</v>
      </c>
      <c r="E116" s="45"/>
      <c r="F116" s="218"/>
      <c r="G116" s="216"/>
      <c r="H116" s="256"/>
      <c r="I116" s="251"/>
      <c r="J116" s="74">
        <v>0</v>
      </c>
      <c r="K116" s="74">
        <v>0</v>
      </c>
      <c r="L116" s="259">
        <v>0</v>
      </c>
      <c r="M116" s="296">
        <f>'Encargos e Benefícios'!D115</f>
        <v>0</v>
      </c>
      <c r="N116" s="296">
        <f>IF('Encargos e Benefícios'!C115=0,0,'Encargos e Benefícios'!F115/D116)</f>
        <v>0</v>
      </c>
      <c r="O116" s="296">
        <f>IF('Encargos e Benefícios'!C115=0,0,'Encargos e Benefícios'!L115/'Encargos e Benefícios'!C115)</f>
        <v>0</v>
      </c>
      <c r="P116" s="301">
        <f>IF('Encargos e Benefícios'!C115=0,0,'Encargos e Benefícios'!M115/'Encargos e Benefícios'!C115)</f>
        <v>0</v>
      </c>
      <c r="Q116" s="305">
        <f t="shared" si="14"/>
        <v>0</v>
      </c>
      <c r="R116" s="296">
        <f t="shared" si="15"/>
        <v>0</v>
      </c>
      <c r="S116" s="296">
        <f>IF('Encargos e Benefícios'!C115=0,0,$O116+SUM($J116:$L116)/'Encargos e Benefícios'!C115)</f>
        <v>0</v>
      </c>
      <c r="T116" s="296">
        <f>IF('Encargos e Benefícios'!C115=0,0,Q116+R116+S116)</f>
        <v>0</v>
      </c>
      <c r="U116" s="6"/>
    </row>
    <row r="117" spans="1:24" ht="15.75" customHeight="1">
      <c r="A117" s="75">
        <v>5</v>
      </c>
      <c r="B117" s="234">
        <f>'Encargos e Benefícios'!B116</f>
        <v>0</v>
      </c>
      <c r="C117" s="43"/>
      <c r="D117" s="299">
        <f>'Encargos e Benefícios'!C116</f>
        <v>0</v>
      </c>
      <c r="E117" s="45"/>
      <c r="F117" s="218"/>
      <c r="G117" s="216"/>
      <c r="H117" s="256"/>
      <c r="I117" s="251"/>
      <c r="J117" s="74">
        <v>0</v>
      </c>
      <c r="K117" s="74">
        <v>0</v>
      </c>
      <c r="L117" s="259">
        <v>0</v>
      </c>
      <c r="M117" s="296">
        <f>'Encargos e Benefícios'!D116</f>
        <v>0</v>
      </c>
      <c r="N117" s="296">
        <f>IF('Encargos e Benefícios'!C116=0,0,'Encargos e Benefícios'!F116/D117)</f>
        <v>0</v>
      </c>
      <c r="O117" s="296">
        <f>IF('Encargos e Benefícios'!C116=0,0,'Encargos e Benefícios'!L116/'Encargos e Benefícios'!C116)</f>
        <v>0</v>
      </c>
      <c r="P117" s="301">
        <f>IF('Encargos e Benefícios'!C116=0,0,'Encargos e Benefícios'!M116/'Encargos e Benefícios'!C116)</f>
        <v>0</v>
      </c>
      <c r="Q117" s="305">
        <f t="shared" si="14"/>
        <v>0</v>
      </c>
      <c r="R117" s="296">
        <f t="shared" si="15"/>
        <v>0</v>
      </c>
      <c r="S117" s="296">
        <f>IF('Encargos e Benefícios'!C116=0,0,$O117+SUM($J117:$L117)/'Encargos e Benefícios'!C116)</f>
        <v>0</v>
      </c>
      <c r="T117" s="296">
        <f>IF('Encargos e Benefícios'!C116=0,0,Q117+R117+S117)</f>
        <v>0</v>
      </c>
      <c r="U117" s="6"/>
    </row>
    <row r="118" spans="1:24" ht="15.75" customHeight="1">
      <c r="A118" s="75">
        <v>6</v>
      </c>
      <c r="B118" s="234">
        <f>'Encargos e Benefícios'!B117</f>
        <v>0</v>
      </c>
      <c r="C118" s="43"/>
      <c r="D118" s="299">
        <f>'Encargos e Benefícios'!C117</f>
        <v>0</v>
      </c>
      <c r="E118" s="45"/>
      <c r="F118" s="218"/>
      <c r="G118" s="216"/>
      <c r="H118" s="256"/>
      <c r="I118" s="251"/>
      <c r="J118" s="74">
        <v>0</v>
      </c>
      <c r="K118" s="74">
        <v>0</v>
      </c>
      <c r="L118" s="259">
        <v>0</v>
      </c>
      <c r="M118" s="296">
        <f>'Encargos e Benefícios'!D117</f>
        <v>0</v>
      </c>
      <c r="N118" s="296">
        <f>IF('Encargos e Benefícios'!C117=0,0,'Encargos e Benefícios'!F117/D118)</f>
        <v>0</v>
      </c>
      <c r="O118" s="296">
        <f>IF('Encargos e Benefícios'!C117=0,0,'Encargos e Benefícios'!L117/'Encargos e Benefícios'!C117)</f>
        <v>0</v>
      </c>
      <c r="P118" s="301">
        <f>IF('Encargos e Benefícios'!C117=0,0,'Encargos e Benefícios'!M117/'Encargos e Benefícios'!C117)</f>
        <v>0</v>
      </c>
      <c r="Q118" s="305">
        <f t="shared" si="14"/>
        <v>0</v>
      </c>
      <c r="R118" s="296">
        <f t="shared" si="15"/>
        <v>0</v>
      </c>
      <c r="S118" s="296">
        <f>IF('Encargos e Benefícios'!C117=0,0,$O118+SUM($J118:$L118)/'Encargos e Benefícios'!C117)</f>
        <v>0</v>
      </c>
      <c r="T118" s="296">
        <f>IF('Encargos e Benefícios'!C117=0,0,Q118+R118+S118)</f>
        <v>0</v>
      </c>
      <c r="U118" s="6"/>
    </row>
    <row r="119" spans="1:24" ht="15.75" customHeight="1">
      <c r="A119" s="75">
        <v>7</v>
      </c>
      <c r="B119" s="234">
        <f>'Encargos e Benefícios'!B118</f>
        <v>0</v>
      </c>
      <c r="C119" s="43"/>
      <c r="D119" s="299">
        <f>'Encargos e Benefícios'!C118</f>
        <v>0</v>
      </c>
      <c r="E119" s="45"/>
      <c r="F119" s="218"/>
      <c r="G119" s="216"/>
      <c r="H119" s="256"/>
      <c r="I119" s="251"/>
      <c r="J119" s="74">
        <v>0</v>
      </c>
      <c r="K119" s="74">
        <v>0</v>
      </c>
      <c r="L119" s="259">
        <v>0</v>
      </c>
      <c r="M119" s="296">
        <f>'Encargos e Benefícios'!D118</f>
        <v>0</v>
      </c>
      <c r="N119" s="296">
        <f>IF('Encargos e Benefícios'!C118=0,0,'Encargos e Benefícios'!F118/D119)</f>
        <v>0</v>
      </c>
      <c r="O119" s="296">
        <f>IF('Encargos e Benefícios'!C118=0,0,'Encargos e Benefícios'!L118/'Encargos e Benefícios'!C118)</f>
        <v>0</v>
      </c>
      <c r="P119" s="301">
        <f>IF('Encargos e Benefícios'!C118=0,0,'Encargos e Benefícios'!M118/'Encargos e Benefícios'!C118)</f>
        <v>0</v>
      </c>
      <c r="Q119" s="305">
        <f t="shared" si="14"/>
        <v>0</v>
      </c>
      <c r="R119" s="296">
        <f t="shared" si="15"/>
        <v>0</v>
      </c>
      <c r="S119" s="296">
        <f>IF('Encargos e Benefícios'!C118=0,0,$O119+SUM($J119:$L119)/'Encargos e Benefícios'!C118)</f>
        <v>0</v>
      </c>
      <c r="T119" s="296">
        <f>IF('Encargos e Benefícios'!C118=0,0,Q119+R119+S119)</f>
        <v>0</v>
      </c>
      <c r="U119" s="6"/>
    </row>
    <row r="120" spans="1:24" ht="15.75" customHeight="1">
      <c r="A120" s="75">
        <v>8</v>
      </c>
      <c r="B120" s="234">
        <f>'Encargos e Benefícios'!B119</f>
        <v>0</v>
      </c>
      <c r="C120" s="43"/>
      <c r="D120" s="299">
        <f>'Encargos e Benefícios'!C119</f>
        <v>0</v>
      </c>
      <c r="E120" s="45"/>
      <c r="F120" s="218"/>
      <c r="G120" s="216"/>
      <c r="H120" s="256"/>
      <c r="I120" s="251"/>
      <c r="J120" s="74">
        <v>0</v>
      </c>
      <c r="K120" s="74">
        <v>0</v>
      </c>
      <c r="L120" s="259">
        <v>0</v>
      </c>
      <c r="M120" s="296">
        <f>'Encargos e Benefícios'!D119</f>
        <v>0</v>
      </c>
      <c r="N120" s="296">
        <f>IF('Encargos e Benefícios'!C119=0,0,'Encargos e Benefícios'!F119/D120)</f>
        <v>0</v>
      </c>
      <c r="O120" s="296">
        <f>IF('Encargos e Benefícios'!C119=0,0,'Encargos e Benefícios'!L119/'Encargos e Benefícios'!C119)</f>
        <v>0</v>
      </c>
      <c r="P120" s="301">
        <f>IF('Encargos e Benefícios'!C119=0,0,'Encargos e Benefícios'!M119/'Encargos e Benefícios'!C119)</f>
        <v>0</v>
      </c>
      <c r="Q120" s="305">
        <f t="shared" si="14"/>
        <v>0</v>
      </c>
      <c r="R120" s="296">
        <f t="shared" si="15"/>
        <v>0</v>
      </c>
      <c r="S120" s="296">
        <f>IF('Encargos e Benefícios'!C119=0,0,$O120+SUM($J120:$L120)/'Encargos e Benefícios'!C119)</f>
        <v>0</v>
      </c>
      <c r="T120" s="296">
        <f>IF('Encargos e Benefícios'!C119=0,0,Q120+R120+S120)</f>
        <v>0</v>
      </c>
      <c r="U120" s="6"/>
    </row>
    <row r="121" spans="1:24" ht="15.75" customHeight="1">
      <c r="A121" s="75">
        <v>9</v>
      </c>
      <c r="B121" s="234">
        <f>'Encargos e Benefícios'!B120</f>
        <v>0</v>
      </c>
      <c r="C121" s="43"/>
      <c r="D121" s="299">
        <f>'Encargos e Benefícios'!C120</f>
        <v>0</v>
      </c>
      <c r="E121" s="45"/>
      <c r="F121" s="218"/>
      <c r="G121" s="216"/>
      <c r="H121" s="256"/>
      <c r="I121" s="251"/>
      <c r="J121" s="74">
        <v>0</v>
      </c>
      <c r="K121" s="74">
        <v>0</v>
      </c>
      <c r="L121" s="259">
        <v>0</v>
      </c>
      <c r="M121" s="296">
        <f>'Encargos e Benefícios'!D120</f>
        <v>0</v>
      </c>
      <c r="N121" s="296">
        <f>IF('Encargos e Benefícios'!C120=0,0,'Encargos e Benefícios'!F120/D121)</f>
        <v>0</v>
      </c>
      <c r="O121" s="296">
        <f>IF('Encargos e Benefícios'!C120=0,0,'Encargos e Benefícios'!L120/'Encargos e Benefícios'!C120)</f>
        <v>0</v>
      </c>
      <c r="P121" s="301">
        <f>IF('Encargos e Benefícios'!C120=0,0,'Encargos e Benefícios'!M120/'Encargos e Benefícios'!C120)</f>
        <v>0</v>
      </c>
      <c r="Q121" s="305">
        <f t="shared" si="14"/>
        <v>0</v>
      </c>
      <c r="R121" s="296">
        <f t="shared" si="15"/>
        <v>0</v>
      </c>
      <c r="S121" s="296">
        <f>IF('Encargos e Benefícios'!C120=0,0,$O121+SUM($J121:$L121)/'Encargos e Benefícios'!C120)</f>
        <v>0</v>
      </c>
      <c r="T121" s="296">
        <f>IF('Encargos e Benefícios'!C120=0,0,Q121+R121+S121)</f>
        <v>0</v>
      </c>
      <c r="U121" s="6"/>
    </row>
    <row r="122" spans="1:24" ht="15.75" customHeight="1" thickBot="1">
      <c r="A122" s="75">
        <v>10</v>
      </c>
      <c r="B122" s="234">
        <f>'Encargos e Benefícios'!B121</f>
        <v>0</v>
      </c>
      <c r="C122" s="43"/>
      <c r="D122" s="299">
        <f>'Encargos e Benefícios'!C121</f>
        <v>0</v>
      </c>
      <c r="E122" s="45"/>
      <c r="F122" s="218"/>
      <c r="G122" s="216"/>
      <c r="H122" s="256"/>
      <c r="I122" s="252"/>
      <c r="J122" s="74">
        <v>0</v>
      </c>
      <c r="K122" s="74">
        <v>0</v>
      </c>
      <c r="L122" s="259">
        <v>0</v>
      </c>
      <c r="M122" s="296">
        <f>'Encargos e Benefícios'!D121</f>
        <v>0</v>
      </c>
      <c r="N122" s="296">
        <f>IF('Encargos e Benefícios'!C121=0,0,'Encargos e Benefícios'!F121/D122)</f>
        <v>0</v>
      </c>
      <c r="O122" s="296">
        <f>IF('Encargos e Benefícios'!C121=0,0,'Encargos e Benefícios'!L121/'Encargos e Benefícios'!C121)</f>
        <v>0</v>
      </c>
      <c r="P122" s="301">
        <f>IF('Encargos e Benefícios'!C121=0,0,'Encargos e Benefícios'!M121/'Encargos e Benefícios'!C121)</f>
        <v>0</v>
      </c>
      <c r="Q122" s="305">
        <f t="shared" si="14"/>
        <v>0</v>
      </c>
      <c r="R122" s="296">
        <f t="shared" si="15"/>
        <v>0</v>
      </c>
      <c r="S122" s="296">
        <f>IF('Encargos e Benefícios'!C121=0,0,$O122+SUM($J122:$L122)/'Encargos e Benefícios'!C121)</f>
        <v>0</v>
      </c>
      <c r="T122" s="316">
        <f>IF('Encargos e Benefícios'!C121=0,0,Q122+R122+S122)</f>
        <v>0</v>
      </c>
      <c r="U122" s="6"/>
    </row>
    <row r="123" spans="1:24" ht="12.75" customHeight="1" thickBot="1">
      <c r="A123" s="41"/>
      <c r="B123" s="41"/>
      <c r="C123" s="42"/>
      <c r="D123" s="115">
        <f>SUM(D113:D122)</f>
        <v>0</v>
      </c>
      <c r="E123" s="46"/>
      <c r="F123" s="213"/>
      <c r="G123" s="10"/>
      <c r="H123" s="214"/>
      <c r="I123" s="214"/>
      <c r="J123" s="10">
        <f t="shared" ref="J123:L123" si="16">SUM(J113:J122)</f>
        <v>0</v>
      </c>
      <c r="K123" s="10">
        <f t="shared" si="16"/>
        <v>0</v>
      </c>
      <c r="L123" s="10">
        <f t="shared" si="16"/>
        <v>0</v>
      </c>
      <c r="M123" s="317">
        <f t="shared" ref="M123:T123" si="17">SUM(M113:M122)</f>
        <v>0</v>
      </c>
      <c r="N123" s="308">
        <f t="shared" si="17"/>
        <v>0</v>
      </c>
      <c r="O123" s="308">
        <f t="shared" si="17"/>
        <v>0</v>
      </c>
      <c r="P123" s="309">
        <f t="shared" si="17"/>
        <v>0</v>
      </c>
      <c r="Q123" s="317">
        <f t="shared" si="17"/>
        <v>0</v>
      </c>
      <c r="R123" s="308">
        <f t="shared" si="17"/>
        <v>0</v>
      </c>
      <c r="S123" s="308">
        <f>SUM(S113:S122)</f>
        <v>0</v>
      </c>
      <c r="T123" s="308">
        <f t="shared" si="17"/>
        <v>0</v>
      </c>
      <c r="U123" s="6"/>
      <c r="V123" s="222"/>
      <c r="W123" s="222"/>
      <c r="X123" s="222"/>
    </row>
    <row r="124" spans="1:24" ht="12.75">
      <c r="A124" s="219"/>
      <c r="B124" s="219"/>
      <c r="C124" s="220"/>
      <c r="D124" s="220"/>
      <c r="E124" s="221"/>
      <c r="F124" s="222"/>
      <c r="G124" s="222"/>
      <c r="H124" s="223"/>
      <c r="I124" s="223"/>
      <c r="J124" s="223"/>
      <c r="K124" s="223"/>
      <c r="L124" s="223"/>
      <c r="M124" s="223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</row>
    <row r="125" spans="1:24" ht="12.75">
      <c r="A125" s="219"/>
      <c r="B125" s="219"/>
      <c r="C125" s="220"/>
      <c r="D125" s="220"/>
      <c r="E125" s="221"/>
      <c r="F125" s="222"/>
      <c r="G125" s="222"/>
      <c r="H125" s="223"/>
      <c r="I125" s="223"/>
      <c r="J125" s="223"/>
      <c r="K125" s="223"/>
      <c r="L125" s="223"/>
      <c r="M125" s="223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</row>
    <row r="126" spans="1:24" ht="12.75">
      <c r="A126" s="219"/>
      <c r="B126" s="219"/>
      <c r="C126" s="220"/>
      <c r="D126" s="220"/>
      <c r="E126" s="221"/>
      <c r="F126" s="222"/>
      <c r="G126" s="222"/>
      <c r="H126" s="223"/>
      <c r="I126" s="223"/>
      <c r="J126" s="223"/>
      <c r="K126" s="223"/>
      <c r="L126" s="223"/>
      <c r="M126" s="223"/>
      <c r="N126" s="222"/>
      <c r="O126" s="222"/>
      <c r="P126" s="222"/>
      <c r="Q126" s="222"/>
      <c r="R126" s="222"/>
      <c r="S126" s="222"/>
      <c r="T126" s="222"/>
      <c r="U126" s="222"/>
      <c r="V126" s="222"/>
      <c r="W126" s="222"/>
      <c r="X126" s="222"/>
    </row>
    <row r="127" spans="1:24" ht="26.25" customHeight="1" thickBot="1">
      <c r="A127" s="219"/>
      <c r="B127" s="219"/>
      <c r="C127" s="220"/>
      <c r="D127" s="220"/>
      <c r="E127" s="361" t="s">
        <v>296</v>
      </c>
      <c r="F127" s="361"/>
      <c r="G127" s="361"/>
      <c r="H127" s="361"/>
      <c r="I127" s="287"/>
      <c r="J127" s="222"/>
      <c r="K127" s="222"/>
      <c r="L127" s="222"/>
      <c r="M127" s="222"/>
      <c r="N127" s="222"/>
      <c r="O127" s="222"/>
      <c r="P127" s="222"/>
      <c r="Q127" s="222"/>
      <c r="R127" s="222"/>
      <c r="S127" s="222"/>
      <c r="T127" s="222"/>
      <c r="U127" s="222"/>
      <c r="V127" s="222"/>
      <c r="W127" s="222"/>
      <c r="X127" s="222"/>
    </row>
    <row r="128" spans="1:24" ht="51.75" thickBot="1">
      <c r="A128" s="219"/>
      <c r="B128" s="219"/>
      <c r="C128" s="220"/>
      <c r="D128" s="220"/>
      <c r="E128" s="265" t="s">
        <v>293</v>
      </c>
      <c r="F128" s="240"/>
      <c r="G128" s="225" t="s">
        <v>131</v>
      </c>
      <c r="H128" s="241" t="s">
        <v>297</v>
      </c>
      <c r="I128" s="222"/>
      <c r="J128" s="222"/>
      <c r="K128" s="222"/>
      <c r="L128" s="222"/>
      <c r="M128" s="222"/>
      <c r="N128" s="222"/>
      <c r="O128" s="222"/>
      <c r="P128" s="222"/>
      <c r="Q128" s="222"/>
      <c r="R128" s="222"/>
      <c r="S128" s="222"/>
      <c r="T128" s="222"/>
      <c r="U128" s="222"/>
      <c r="V128" s="222"/>
      <c r="W128" s="222"/>
    </row>
    <row r="129" spans="1:24" ht="27.75" customHeight="1">
      <c r="A129" s="219"/>
      <c r="B129" s="219"/>
      <c r="C129" s="220"/>
      <c r="D129" s="220"/>
      <c r="E129" s="242" t="s">
        <v>289</v>
      </c>
      <c r="F129" s="243"/>
      <c r="G129" s="227">
        <f>IF('Encargos e Benefícios'!$V$106=0,0,#REF!/(#REF!+#REF!))</f>
        <v>0</v>
      </c>
      <c r="H129" s="238">
        <f>SUMPRODUCT(-($C$7:$C$106=E129),-($T$7:$T$106),($D$7:$D$106),(($G$7:$G$106)-($H$7:$H$106)+1))+SUMPRODUCT(-($C$7:$C$106=E129),-($P$7:$P$106),($D$7:$D$106),(($H$7:$H$106)-($F$7:$F$106)))+SUMPRODUCT(-($C$113:$C$122=E129),-($T$113:$T$122),($D$113:$D$122),(($G$113:$G$122)-($H$113:$H$122)+1))+SUMPRODUCT(-($C$113:$C$122=E129),-($P$113:$P$122),($D$113:$D$122),(($H$113:$H$122)-($F$113:$F$122)))</f>
        <v>0</v>
      </c>
      <c r="I129" s="222"/>
      <c r="J129" s="222"/>
      <c r="K129" s="222"/>
      <c r="L129" s="222"/>
      <c r="M129" s="222"/>
      <c r="N129" s="222"/>
      <c r="O129" s="222"/>
      <c r="P129" s="222"/>
      <c r="Q129" s="222"/>
      <c r="R129" s="222"/>
      <c r="S129" s="222"/>
      <c r="T129" s="222"/>
      <c r="U129" s="222"/>
      <c r="V129" s="222"/>
      <c r="W129" s="222"/>
    </row>
    <row r="130" spans="1:24" ht="27.75" customHeight="1" thickBot="1">
      <c r="A130" s="219"/>
      <c r="B130" s="219"/>
      <c r="C130" s="220"/>
      <c r="D130" s="220"/>
      <c r="E130" s="244" t="s">
        <v>288</v>
      </c>
      <c r="F130" s="245"/>
      <c r="G130" s="226">
        <f>IF('Encargos e Benefícios'!$V$106=0,0,#REF!/(#REF!+#REF!))</f>
        <v>0</v>
      </c>
      <c r="H130" s="239">
        <f>SUMPRODUCT(-($C$7:$C$106=E130),-($T$7:$T$106),($D$7:$D$106),(($G$7:$G$106)-($H$7:$H$106)+1))+SUMPRODUCT(-($C$7:$C$106=E130),-($P$7:$P$106),($D$7:$D$106),(($H$7:$H$106)-($F$7:$F$106)))+SUMPRODUCT(-($C$113:$C$122=E130),-($T$113:$T$122),($D$113:$D$122),(($G$113:$G$122)-($H$113:$H$122)+1))+SUMPRODUCT(-($C$113:$C$122=E130),-($P$113:$P$122),($D$113:$D$122),(($H$113:$H$122)-($F$113:$F$122)))</f>
        <v>0</v>
      </c>
      <c r="I130" s="222"/>
      <c r="J130" s="222"/>
      <c r="K130" s="222"/>
      <c r="L130" s="222"/>
      <c r="M130" s="222"/>
      <c r="N130" s="222"/>
      <c r="O130" s="222"/>
      <c r="P130" s="222"/>
      <c r="Q130" s="222"/>
      <c r="R130" s="222"/>
      <c r="S130" s="222"/>
      <c r="T130" s="222"/>
      <c r="U130" s="222"/>
      <c r="V130" s="222"/>
      <c r="W130" s="222"/>
    </row>
    <row r="131" spans="1:24" ht="12.75" customHeight="1">
      <c r="J131" s="222"/>
      <c r="K131" s="222"/>
      <c r="L131" s="222"/>
      <c r="M131" s="222"/>
      <c r="N131" s="222"/>
      <c r="O131" s="222"/>
      <c r="P131" s="222"/>
    </row>
    <row r="132" spans="1:24" ht="30.75" customHeight="1">
      <c r="A132" s="83" t="s">
        <v>160</v>
      </c>
      <c r="B132" s="76"/>
      <c r="C132" s="76"/>
      <c r="D132" s="76"/>
      <c r="E132" s="77"/>
      <c r="J132" s="222"/>
      <c r="K132" s="222"/>
      <c r="L132" s="222"/>
      <c r="M132" s="222"/>
      <c r="N132" s="222"/>
      <c r="O132" s="222"/>
      <c r="P132" s="222"/>
      <c r="Q132" s="78"/>
      <c r="R132" s="76"/>
      <c r="S132" s="76"/>
      <c r="T132" s="76"/>
      <c r="U132" s="76"/>
      <c r="V132" s="76"/>
      <c r="W132" s="76"/>
      <c r="X132" s="76"/>
    </row>
    <row r="133" spans="1:24" ht="46.5" customHeight="1">
      <c r="A133" s="369" t="s">
        <v>411</v>
      </c>
      <c r="B133" s="369"/>
      <c r="C133" s="369"/>
      <c r="D133" s="369"/>
      <c r="E133" s="369"/>
      <c r="F133" s="369"/>
      <c r="G133" s="369"/>
      <c r="H133" s="369"/>
      <c r="I133" s="369"/>
      <c r="J133" s="369"/>
      <c r="K133" s="369"/>
      <c r="L133" s="369"/>
      <c r="M133" s="369"/>
      <c r="N133" s="369"/>
      <c r="O133" s="369"/>
      <c r="P133" s="369"/>
      <c r="Q133" s="369"/>
      <c r="R133" s="369"/>
      <c r="S133" s="369"/>
      <c r="T133" s="369"/>
      <c r="U133" s="369"/>
      <c r="V133" s="369"/>
      <c r="W133" s="369"/>
      <c r="X133" s="237"/>
    </row>
    <row r="134" spans="1:24" ht="30" customHeight="1">
      <c r="A134" s="79"/>
      <c r="B134" s="76"/>
      <c r="C134" s="76"/>
      <c r="D134" s="76"/>
      <c r="E134" s="77"/>
      <c r="N134" s="76"/>
      <c r="O134" s="76"/>
      <c r="P134" s="78"/>
      <c r="Q134" s="78"/>
      <c r="R134" s="76"/>
      <c r="S134" s="76"/>
      <c r="T134" s="76"/>
      <c r="U134" s="76"/>
      <c r="V134" s="76"/>
      <c r="W134" s="76"/>
      <c r="X134" s="76"/>
    </row>
    <row r="135" spans="1:24" ht="30" hidden="1" customHeight="1"/>
    <row r="136" spans="1:24" ht="30" hidden="1" customHeight="1">
      <c r="E136" s="44"/>
    </row>
  </sheetData>
  <sheetProtection password="C70D" sheet="1" objects="1" scenarios="1" formatCells="0" formatRows="0"/>
  <mergeCells count="52">
    <mergeCell ref="W5:W6"/>
    <mergeCell ref="U4:W4"/>
    <mergeCell ref="A1:W1"/>
    <mergeCell ref="A2:W2"/>
    <mergeCell ref="A3:W3"/>
    <mergeCell ref="M5:M6"/>
    <mergeCell ref="N5:N6"/>
    <mergeCell ref="O5:O6"/>
    <mergeCell ref="P5:P6"/>
    <mergeCell ref="Q5:Q6"/>
    <mergeCell ref="R5:R6"/>
    <mergeCell ref="S5:S6"/>
    <mergeCell ref="T5:T6"/>
    <mergeCell ref="H4:L4"/>
    <mergeCell ref="I5:I6"/>
    <mergeCell ref="A133:W133"/>
    <mergeCell ref="Q4:T4"/>
    <mergeCell ref="M4:P4"/>
    <mergeCell ref="F4:F6"/>
    <mergeCell ref="G4:G6"/>
    <mergeCell ref="D4:D6"/>
    <mergeCell ref="A4:A6"/>
    <mergeCell ref="B4:B6"/>
    <mergeCell ref="C4:C6"/>
    <mergeCell ref="E4:E6"/>
    <mergeCell ref="H5:H6"/>
    <mergeCell ref="J5:L5"/>
    <mergeCell ref="A110:A112"/>
    <mergeCell ref="B110:B112"/>
    <mergeCell ref="U5:U6"/>
    <mergeCell ref="V5:V6"/>
    <mergeCell ref="R111:R112"/>
    <mergeCell ref="S111:S112"/>
    <mergeCell ref="M110:P110"/>
    <mergeCell ref="Q110:T110"/>
    <mergeCell ref="A109:T109"/>
    <mergeCell ref="H110:L110"/>
    <mergeCell ref="C110:C112"/>
    <mergeCell ref="D110:D112"/>
    <mergeCell ref="E110:E112"/>
    <mergeCell ref="F110:F112"/>
    <mergeCell ref="G110:G112"/>
    <mergeCell ref="N111:N112"/>
    <mergeCell ref="O111:O112"/>
    <mergeCell ref="P111:P112"/>
    <mergeCell ref="Q111:Q112"/>
    <mergeCell ref="T111:T112"/>
    <mergeCell ref="E127:H127"/>
    <mergeCell ref="J111:L111"/>
    <mergeCell ref="I111:I112"/>
    <mergeCell ref="H111:H112"/>
    <mergeCell ref="M111:M112"/>
  </mergeCells>
  <phoneticPr fontId="13" type="noConversion"/>
  <dataValidations count="4">
    <dataValidation type="list" allowBlank="1" showInputMessage="1" showErrorMessage="1" sqref="C113:C122 C7:C106">
      <formula1>Area</formula1>
    </dataValidation>
    <dataValidation type="list" allowBlank="1" showInputMessage="1" showErrorMessage="1" sqref="J112:L112">
      <formula1>Beneficios3</formula1>
    </dataValidation>
    <dataValidation type="list" allowBlank="1" showInputMessage="1" showErrorMessage="1" sqref="J6:L6">
      <formula1>Benefícios</formula1>
    </dataValidation>
    <dataValidation type="whole" allowBlank="1" showInputMessage="1" showErrorMessage="1" error="Preencher com números de 1 a 11." sqref="F113:H122 F7:H106">
      <formula1>1</formula1>
      <formula2>11</formula2>
    </dataValidation>
  </dataValidations>
  <pageMargins left="0.19685039370078741" right="0.19685039370078741" top="0.59055118110236227" bottom="0.59055118110236227" header="0" footer="0"/>
  <pageSetup paperSize="9" scale="61" fitToHeight="0" orientation="landscape" r:id="rId1"/>
  <headerFooter>
    <oddFooter>Página &amp;P de &amp;N</oddFooter>
  </headerFooter>
  <rowBreaks count="2" manualBreakCount="2">
    <brk id="56" max="22" man="1"/>
    <brk id="108" max="22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Plan6">
    <pageSetUpPr fitToPage="1"/>
  </sheetPr>
  <dimension ref="A1:W140"/>
  <sheetViews>
    <sheetView showGridLines="0" zoomScale="90" zoomScaleNormal="90" zoomScaleSheetLayoutView="90" workbookViewId="0">
      <pane ySplit="3" topLeftCell="A4" activePane="bottomLeft" state="frozen"/>
      <selection activeCell="A7" sqref="A7"/>
      <selection pane="bottomLeft" activeCell="A4" sqref="A4"/>
    </sheetView>
  </sheetViews>
  <sheetFormatPr defaultRowHeight="12.75"/>
  <cols>
    <col min="1" max="1" width="5.5703125" customWidth="1"/>
    <col min="2" max="2" width="43.5703125" customWidth="1"/>
    <col min="3" max="3" width="60" customWidth="1"/>
    <col min="4" max="4" width="8.5703125" style="89" customWidth="1"/>
    <col min="5" max="5" width="9.85546875" customWidth="1"/>
    <col min="6" max="6" width="11.5703125" customWidth="1"/>
    <col min="7" max="7" width="14.28515625" customWidth="1"/>
    <col min="8" max="8" width="40.7109375" customWidth="1"/>
  </cols>
  <sheetData>
    <row r="1" spans="1:23" ht="62.25" customHeight="1">
      <c r="A1" s="329" t="str">
        <f>Analítico!A2</f>
        <v>Anexo IV - Memória de Cálculo
Concurso de Projetos para celebração de Termo de Parceria 
Secretaria de Estado de Esportes
Edital SEESP 01/2016</v>
      </c>
      <c r="B1" s="329"/>
      <c r="C1" s="329"/>
      <c r="D1" s="329"/>
      <c r="E1" s="329"/>
      <c r="F1" s="329"/>
      <c r="G1" s="329"/>
      <c r="H1" s="329"/>
      <c r="I1" s="314"/>
      <c r="J1" s="314"/>
      <c r="K1" s="314"/>
      <c r="L1" s="314"/>
      <c r="M1" s="314"/>
      <c r="N1" s="314"/>
      <c r="O1" s="314"/>
      <c r="P1" s="314"/>
      <c r="Q1" s="314"/>
      <c r="R1" s="314"/>
      <c r="S1" s="314"/>
      <c r="T1" s="314"/>
      <c r="U1" s="314"/>
      <c r="V1" s="314"/>
      <c r="W1" s="295"/>
    </row>
    <row r="2" spans="1:23" ht="27" customHeight="1" thickBot="1">
      <c r="A2" s="331" t="s">
        <v>305</v>
      </c>
      <c r="B2" s="331"/>
      <c r="C2" s="331"/>
      <c r="D2" s="331"/>
      <c r="E2" s="331"/>
      <c r="F2" s="331"/>
      <c r="G2" s="331"/>
      <c r="H2" s="331"/>
      <c r="I2" s="314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  <c r="W2" s="295"/>
    </row>
    <row r="3" spans="1:23" ht="31.5" customHeight="1" thickBot="1">
      <c r="A3" s="311" t="s">
        <v>247</v>
      </c>
      <c r="B3" s="312" t="s">
        <v>32</v>
      </c>
      <c r="C3" s="35" t="s">
        <v>25</v>
      </c>
      <c r="D3" s="35" t="s">
        <v>248</v>
      </c>
      <c r="E3" s="312" t="s">
        <v>26</v>
      </c>
      <c r="F3" s="313" t="s">
        <v>0</v>
      </c>
      <c r="G3" s="35" t="s">
        <v>2</v>
      </c>
      <c r="H3" s="312" t="s">
        <v>146</v>
      </c>
      <c r="I3" s="295"/>
      <c r="J3" s="295"/>
      <c r="K3" s="295"/>
      <c r="L3" s="295"/>
      <c r="M3" s="295"/>
      <c r="N3" s="295"/>
      <c r="O3" s="295"/>
      <c r="P3" s="295"/>
      <c r="Q3" s="295"/>
      <c r="R3" s="295"/>
      <c r="S3" s="295"/>
      <c r="T3" s="295"/>
      <c r="U3" s="295"/>
      <c r="V3" s="295"/>
      <c r="W3" s="295"/>
    </row>
    <row r="4" spans="1:23" s="31" customFormat="1">
      <c r="A4" s="293">
        <v>1</v>
      </c>
      <c r="B4" s="293" t="s">
        <v>202</v>
      </c>
      <c r="C4" s="293" t="s">
        <v>378</v>
      </c>
      <c r="D4" s="288">
        <v>1</v>
      </c>
      <c r="E4" s="29"/>
      <c r="F4" s="289">
        <v>11300</v>
      </c>
      <c r="G4" s="36">
        <f>F4*E4</f>
        <v>0</v>
      </c>
      <c r="H4" s="36" t="s">
        <v>404</v>
      </c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</row>
    <row r="5" spans="1:23" s="31" customFormat="1">
      <c r="A5" s="293">
        <v>2</v>
      </c>
      <c r="B5" s="293" t="s">
        <v>202</v>
      </c>
      <c r="C5" s="304" t="s">
        <v>379</v>
      </c>
      <c r="D5" s="288">
        <v>1</v>
      </c>
      <c r="E5" s="29"/>
      <c r="F5" s="289">
        <v>11300</v>
      </c>
      <c r="G5" s="36">
        <f>F5*E5</f>
        <v>0</v>
      </c>
      <c r="H5" s="36" t="s">
        <v>404</v>
      </c>
      <c r="I5" s="295"/>
      <c r="J5" s="295"/>
      <c r="K5" s="295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</row>
    <row r="6" spans="1:23" s="31" customFormat="1">
      <c r="A6" s="293">
        <v>3</v>
      </c>
      <c r="B6" s="293" t="s">
        <v>202</v>
      </c>
      <c r="C6" s="293" t="s">
        <v>380</v>
      </c>
      <c r="D6" s="288">
        <v>1</v>
      </c>
      <c r="E6" s="29"/>
      <c r="F6" s="289">
        <v>11300</v>
      </c>
      <c r="G6" s="36">
        <f>F6*E6</f>
        <v>0</v>
      </c>
      <c r="H6" s="36" t="s">
        <v>404</v>
      </c>
      <c r="I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295"/>
    </row>
    <row r="7" spans="1:23" s="31" customFormat="1">
      <c r="A7" s="293">
        <v>4</v>
      </c>
      <c r="B7" s="293" t="s">
        <v>202</v>
      </c>
      <c r="C7" s="293" t="s">
        <v>383</v>
      </c>
      <c r="D7" s="288">
        <v>1</v>
      </c>
      <c r="E7" s="29"/>
      <c r="F7" s="289">
        <v>1500</v>
      </c>
      <c r="G7" s="36">
        <f>F7*E7</f>
        <v>0</v>
      </c>
      <c r="H7" s="36" t="s">
        <v>404</v>
      </c>
      <c r="M7" s="295"/>
      <c r="N7" s="295"/>
      <c r="O7" s="295"/>
      <c r="P7" s="295"/>
      <c r="Q7" s="295"/>
      <c r="R7" s="295"/>
      <c r="S7" s="295"/>
      <c r="T7" s="295"/>
    </row>
    <row r="8" spans="1:23" s="31" customFormat="1">
      <c r="A8" s="293">
        <v>5</v>
      </c>
      <c r="B8" s="293" t="s">
        <v>202</v>
      </c>
      <c r="C8" s="293" t="s">
        <v>382</v>
      </c>
      <c r="D8" s="288">
        <v>1</v>
      </c>
      <c r="E8" s="29"/>
      <c r="F8" s="289">
        <v>1500</v>
      </c>
      <c r="G8" s="36">
        <f>F8*E8</f>
        <v>0</v>
      </c>
      <c r="H8" s="36" t="s">
        <v>404</v>
      </c>
      <c r="M8" s="295"/>
      <c r="N8" s="295"/>
      <c r="O8" s="295"/>
      <c r="P8" s="295"/>
      <c r="Q8" s="295"/>
      <c r="R8" s="295"/>
      <c r="S8" s="295"/>
      <c r="T8" s="295"/>
    </row>
    <row r="9" spans="1:23" s="31" customFormat="1">
      <c r="A9" s="293">
        <v>6</v>
      </c>
      <c r="B9" s="293" t="s">
        <v>202</v>
      </c>
      <c r="C9" s="293" t="s">
        <v>381</v>
      </c>
      <c r="D9" s="288">
        <v>1</v>
      </c>
      <c r="E9" s="29"/>
      <c r="F9" s="289">
        <v>1500</v>
      </c>
      <c r="G9" s="36">
        <f t="shared" ref="G9:G72" si="0">F9*E9</f>
        <v>0</v>
      </c>
      <c r="H9" s="36" t="s">
        <v>404</v>
      </c>
      <c r="M9" s="295"/>
      <c r="N9" s="295"/>
      <c r="O9" s="295"/>
      <c r="P9" s="295"/>
      <c r="Q9" s="295"/>
      <c r="R9" s="295"/>
      <c r="S9" s="295"/>
      <c r="T9" s="295"/>
    </row>
    <row r="10" spans="1:23" s="31" customFormat="1">
      <c r="A10" s="293">
        <v>7</v>
      </c>
      <c r="B10" s="293" t="s">
        <v>202</v>
      </c>
      <c r="C10" s="293" t="s">
        <v>384</v>
      </c>
      <c r="D10" s="288">
        <v>1</v>
      </c>
      <c r="E10" s="29"/>
      <c r="F10" s="289">
        <v>875</v>
      </c>
      <c r="G10" s="36">
        <f t="shared" si="0"/>
        <v>0</v>
      </c>
      <c r="H10" s="36" t="s">
        <v>404</v>
      </c>
      <c r="M10" s="295"/>
      <c r="N10" s="295"/>
      <c r="O10" s="295"/>
      <c r="P10" s="295"/>
      <c r="Q10" s="295"/>
      <c r="R10" s="295"/>
      <c r="S10" s="295"/>
      <c r="T10" s="295"/>
    </row>
    <row r="11" spans="1:23" s="31" customFormat="1">
      <c r="A11" s="293">
        <v>8</v>
      </c>
      <c r="B11" s="293" t="s">
        <v>202</v>
      </c>
      <c r="C11" s="293" t="s">
        <v>385</v>
      </c>
      <c r="D11" s="288">
        <v>1</v>
      </c>
      <c r="E11" s="29"/>
      <c r="F11" s="289">
        <v>800</v>
      </c>
      <c r="G11" s="36">
        <f t="shared" si="0"/>
        <v>0</v>
      </c>
      <c r="H11" s="36" t="s">
        <v>404</v>
      </c>
      <c r="M11" s="295"/>
      <c r="N11" s="295"/>
      <c r="O11" s="295"/>
      <c r="P11" s="295"/>
      <c r="Q11" s="295"/>
      <c r="R11" s="295"/>
      <c r="S11" s="295"/>
      <c r="T11" s="295"/>
    </row>
    <row r="12" spans="1:23" s="31" customFormat="1">
      <c r="A12" s="293">
        <v>9</v>
      </c>
      <c r="B12" s="293" t="s">
        <v>202</v>
      </c>
      <c r="C12" s="293" t="s">
        <v>386</v>
      </c>
      <c r="D12" s="288">
        <v>1</v>
      </c>
      <c r="E12" s="29"/>
      <c r="F12" s="289">
        <v>800</v>
      </c>
      <c r="G12" s="36">
        <f t="shared" si="0"/>
        <v>0</v>
      </c>
      <c r="H12" s="36" t="s">
        <v>404</v>
      </c>
      <c r="M12" s="295"/>
      <c r="N12" s="295"/>
      <c r="O12" s="295"/>
      <c r="P12" s="295"/>
      <c r="Q12" s="295"/>
      <c r="R12" s="295"/>
      <c r="S12" s="295"/>
      <c r="T12" s="295"/>
    </row>
    <row r="13" spans="1:23" s="31" customFormat="1">
      <c r="A13" s="293">
        <v>10</v>
      </c>
      <c r="B13" s="293" t="s">
        <v>202</v>
      </c>
      <c r="C13" s="293" t="s">
        <v>387</v>
      </c>
      <c r="D13" s="288">
        <v>1</v>
      </c>
      <c r="E13" s="29"/>
      <c r="F13" s="289">
        <v>180</v>
      </c>
      <c r="G13" s="36">
        <f t="shared" si="0"/>
        <v>0</v>
      </c>
      <c r="H13" s="36" t="s">
        <v>404</v>
      </c>
      <c r="M13" s="295"/>
      <c r="N13" s="295"/>
      <c r="O13" s="295"/>
      <c r="P13" s="295"/>
      <c r="Q13" s="295"/>
      <c r="R13" s="295"/>
      <c r="S13" s="295"/>
      <c r="T13" s="295"/>
    </row>
    <row r="14" spans="1:23" s="31" customFormat="1">
      <c r="A14" s="293">
        <v>11</v>
      </c>
      <c r="B14" s="293" t="s">
        <v>202</v>
      </c>
      <c r="C14" s="293" t="s">
        <v>388</v>
      </c>
      <c r="D14" s="288">
        <v>1</v>
      </c>
      <c r="E14" s="29"/>
      <c r="F14" s="289">
        <v>180</v>
      </c>
      <c r="G14" s="36">
        <f t="shared" si="0"/>
        <v>0</v>
      </c>
      <c r="H14" s="36" t="s">
        <v>404</v>
      </c>
      <c r="M14" s="295"/>
      <c r="N14" s="295"/>
      <c r="O14" s="295"/>
      <c r="P14" s="295"/>
      <c r="Q14" s="295"/>
      <c r="R14" s="295"/>
      <c r="S14" s="295"/>
      <c r="T14" s="295"/>
    </row>
    <row r="15" spans="1:23" s="31" customFormat="1">
      <c r="A15" s="293">
        <v>12</v>
      </c>
      <c r="B15" s="293" t="s">
        <v>202</v>
      </c>
      <c r="C15" s="293" t="s">
        <v>389</v>
      </c>
      <c r="D15" s="288">
        <v>1</v>
      </c>
      <c r="E15" s="29"/>
      <c r="F15" s="289">
        <v>180</v>
      </c>
      <c r="G15" s="36">
        <f t="shared" si="0"/>
        <v>0</v>
      </c>
      <c r="H15" s="36" t="s">
        <v>404</v>
      </c>
      <c r="M15" s="295"/>
      <c r="N15" s="295"/>
      <c r="O15" s="295"/>
      <c r="P15" s="295"/>
      <c r="Q15" s="295"/>
      <c r="R15" s="295"/>
      <c r="S15" s="295"/>
      <c r="T15" s="295"/>
    </row>
    <row r="16" spans="1:23" s="31" customFormat="1">
      <c r="A16" s="293">
        <v>13</v>
      </c>
      <c r="B16" s="293" t="s">
        <v>202</v>
      </c>
      <c r="C16" s="293" t="s">
        <v>387</v>
      </c>
      <c r="D16" s="288">
        <v>1</v>
      </c>
      <c r="E16" s="29"/>
      <c r="F16" s="289">
        <v>90</v>
      </c>
      <c r="G16" s="36">
        <f t="shared" si="0"/>
        <v>0</v>
      </c>
      <c r="H16" s="36" t="s">
        <v>404</v>
      </c>
      <c r="M16" s="295"/>
      <c r="N16" s="295"/>
      <c r="O16" s="295"/>
      <c r="P16" s="295"/>
      <c r="Q16" s="295"/>
      <c r="R16" s="295"/>
      <c r="S16" s="295"/>
      <c r="T16" s="295"/>
    </row>
    <row r="17" spans="1:20" s="31" customFormat="1">
      <c r="A17" s="293">
        <v>14</v>
      </c>
      <c r="B17" s="293" t="s">
        <v>202</v>
      </c>
      <c r="C17" s="293" t="s">
        <v>388</v>
      </c>
      <c r="D17" s="288">
        <v>1</v>
      </c>
      <c r="E17" s="29"/>
      <c r="F17" s="289">
        <v>90</v>
      </c>
      <c r="G17" s="36">
        <f t="shared" si="0"/>
        <v>0</v>
      </c>
      <c r="H17" s="36" t="s">
        <v>404</v>
      </c>
      <c r="M17" s="295"/>
      <c r="N17" s="295"/>
      <c r="O17" s="295"/>
      <c r="P17" s="295"/>
      <c r="Q17" s="295"/>
      <c r="R17" s="295"/>
      <c r="S17" s="295"/>
      <c r="T17" s="295"/>
    </row>
    <row r="18" spans="1:20" s="31" customFormat="1">
      <c r="A18" s="293">
        <v>15</v>
      </c>
      <c r="B18" s="293" t="s">
        <v>202</v>
      </c>
      <c r="C18" s="293" t="s">
        <v>389</v>
      </c>
      <c r="D18" s="288">
        <v>1</v>
      </c>
      <c r="E18" s="29"/>
      <c r="F18" s="289">
        <v>90</v>
      </c>
      <c r="G18" s="36">
        <f t="shared" si="0"/>
        <v>0</v>
      </c>
      <c r="H18" s="36" t="s">
        <v>404</v>
      </c>
      <c r="M18" s="295"/>
      <c r="N18" s="295"/>
      <c r="O18" s="295"/>
      <c r="P18" s="295"/>
      <c r="Q18" s="295"/>
      <c r="R18" s="295"/>
      <c r="S18" s="295"/>
      <c r="T18" s="295"/>
    </row>
    <row r="19" spans="1:20" s="31" customFormat="1">
      <c r="A19" s="293">
        <v>16</v>
      </c>
      <c r="B19" s="293" t="s">
        <v>202</v>
      </c>
      <c r="C19" s="293" t="s">
        <v>390</v>
      </c>
      <c r="D19" s="288">
        <v>1</v>
      </c>
      <c r="E19" s="29"/>
      <c r="F19" s="289">
        <v>140</v>
      </c>
      <c r="G19" s="36">
        <f t="shared" si="0"/>
        <v>0</v>
      </c>
      <c r="H19" s="36" t="s">
        <v>404</v>
      </c>
      <c r="M19" s="295"/>
      <c r="N19" s="295"/>
      <c r="O19" s="295"/>
      <c r="P19" s="295"/>
      <c r="Q19" s="295"/>
      <c r="R19" s="295"/>
      <c r="S19" s="295"/>
      <c r="T19" s="295"/>
    </row>
    <row r="20" spans="1:20" s="31" customFormat="1">
      <c r="A20" s="293">
        <v>17</v>
      </c>
      <c r="B20" s="293" t="s">
        <v>202</v>
      </c>
      <c r="C20" s="293" t="s">
        <v>391</v>
      </c>
      <c r="D20" s="288">
        <v>1</v>
      </c>
      <c r="E20" s="29"/>
      <c r="F20" s="289">
        <v>210</v>
      </c>
      <c r="G20" s="36">
        <f t="shared" si="0"/>
        <v>0</v>
      </c>
      <c r="H20" s="36" t="s">
        <v>404</v>
      </c>
      <c r="M20" s="295"/>
      <c r="N20" s="295"/>
      <c r="O20" s="295"/>
      <c r="P20" s="295"/>
      <c r="Q20" s="295"/>
      <c r="R20" s="295"/>
      <c r="S20" s="295"/>
      <c r="T20" s="295"/>
    </row>
    <row r="21" spans="1:20" s="31" customFormat="1">
      <c r="A21" s="293">
        <v>18</v>
      </c>
      <c r="B21" s="293" t="s">
        <v>202</v>
      </c>
      <c r="C21" s="293" t="s">
        <v>392</v>
      </c>
      <c r="D21" s="288">
        <v>1</v>
      </c>
      <c r="E21" s="29"/>
      <c r="F21" s="289">
        <v>175</v>
      </c>
      <c r="G21" s="36">
        <f t="shared" si="0"/>
        <v>0</v>
      </c>
      <c r="H21" s="36" t="s">
        <v>404</v>
      </c>
      <c r="M21" s="295"/>
      <c r="N21" s="295"/>
      <c r="O21" s="295"/>
      <c r="P21" s="295"/>
      <c r="Q21" s="295"/>
      <c r="R21" s="295"/>
      <c r="S21" s="295"/>
      <c r="T21" s="295"/>
    </row>
    <row r="22" spans="1:20" s="31" customFormat="1">
      <c r="A22" s="293">
        <v>19</v>
      </c>
      <c r="B22" s="293" t="s">
        <v>202</v>
      </c>
      <c r="C22" s="293" t="s">
        <v>393</v>
      </c>
      <c r="D22" s="288">
        <v>1</v>
      </c>
      <c r="E22" s="29"/>
      <c r="F22" s="289">
        <v>105</v>
      </c>
      <c r="G22" s="36">
        <f t="shared" si="0"/>
        <v>0</v>
      </c>
      <c r="H22" s="36" t="s">
        <v>404</v>
      </c>
      <c r="M22" s="295"/>
      <c r="N22" s="295"/>
      <c r="O22" s="295"/>
      <c r="P22" s="295"/>
      <c r="Q22" s="295"/>
      <c r="R22" s="295"/>
      <c r="S22" s="295"/>
      <c r="T22" s="295"/>
    </row>
    <row r="23" spans="1:20" s="31" customFormat="1">
      <c r="A23" s="293">
        <v>20</v>
      </c>
      <c r="B23" s="293" t="s">
        <v>202</v>
      </c>
      <c r="C23" s="293" t="s">
        <v>394</v>
      </c>
      <c r="D23" s="288">
        <v>1</v>
      </c>
      <c r="E23" s="29"/>
      <c r="F23" s="289">
        <v>70</v>
      </c>
      <c r="G23" s="36">
        <f t="shared" si="0"/>
        <v>0</v>
      </c>
      <c r="H23" s="36" t="s">
        <v>404</v>
      </c>
      <c r="M23" s="295"/>
      <c r="N23" s="295"/>
      <c r="O23" s="295"/>
      <c r="P23" s="295"/>
      <c r="Q23" s="295"/>
      <c r="R23" s="295"/>
      <c r="S23" s="295"/>
      <c r="T23" s="295"/>
    </row>
    <row r="24" spans="1:20" s="31" customFormat="1">
      <c r="A24" s="293">
        <v>21</v>
      </c>
      <c r="B24" s="293" t="s">
        <v>202</v>
      </c>
      <c r="C24" s="293" t="s">
        <v>409</v>
      </c>
      <c r="D24" s="288">
        <v>1</v>
      </c>
      <c r="E24" s="29"/>
      <c r="F24" s="289">
        <v>100</v>
      </c>
      <c r="G24" s="36">
        <f t="shared" si="0"/>
        <v>0</v>
      </c>
      <c r="H24" s="36" t="s">
        <v>404</v>
      </c>
      <c r="M24" s="295"/>
      <c r="N24" s="295"/>
      <c r="O24" s="295"/>
      <c r="P24" s="295"/>
      <c r="Q24" s="295"/>
      <c r="R24" s="295"/>
      <c r="S24" s="295"/>
      <c r="T24" s="295"/>
    </row>
    <row r="25" spans="1:20" s="31" customFormat="1">
      <c r="A25" s="293">
        <v>22</v>
      </c>
      <c r="B25" s="293" t="s">
        <v>202</v>
      </c>
      <c r="C25" s="293" t="s">
        <v>395</v>
      </c>
      <c r="D25" s="288">
        <v>1</v>
      </c>
      <c r="E25" s="29"/>
      <c r="F25" s="289">
        <v>150</v>
      </c>
      <c r="G25" s="36">
        <f t="shared" si="0"/>
        <v>0</v>
      </c>
      <c r="H25" s="36" t="s">
        <v>404</v>
      </c>
      <c r="M25" s="295"/>
      <c r="N25" s="295"/>
      <c r="O25" s="295"/>
      <c r="P25" s="295"/>
      <c r="Q25" s="295"/>
      <c r="R25" s="295"/>
      <c r="S25" s="295"/>
      <c r="T25" s="295"/>
    </row>
    <row r="26" spans="1:20" s="31" customFormat="1">
      <c r="A26" s="293">
        <v>23</v>
      </c>
      <c r="B26" s="293" t="s">
        <v>202</v>
      </c>
      <c r="C26" s="293" t="s">
        <v>396</v>
      </c>
      <c r="D26" s="288">
        <v>1</v>
      </c>
      <c r="E26" s="29"/>
      <c r="F26" s="289">
        <v>125</v>
      </c>
      <c r="G26" s="36">
        <f t="shared" si="0"/>
        <v>0</v>
      </c>
      <c r="H26" s="36" t="s">
        <v>404</v>
      </c>
      <c r="M26" s="295"/>
      <c r="N26" s="295"/>
      <c r="O26" s="295"/>
      <c r="P26" s="295"/>
      <c r="Q26" s="295"/>
      <c r="R26" s="295"/>
      <c r="S26" s="295"/>
      <c r="T26" s="295"/>
    </row>
    <row r="27" spans="1:20" s="31" customFormat="1">
      <c r="A27" s="293">
        <v>24</v>
      </c>
      <c r="B27" s="293" t="s">
        <v>202</v>
      </c>
      <c r="C27" s="293" t="s">
        <v>397</v>
      </c>
      <c r="D27" s="288">
        <v>1</v>
      </c>
      <c r="E27" s="29"/>
      <c r="F27" s="289">
        <v>75</v>
      </c>
      <c r="G27" s="36">
        <f t="shared" si="0"/>
        <v>0</v>
      </c>
      <c r="H27" s="36" t="s">
        <v>404</v>
      </c>
      <c r="M27" s="295"/>
      <c r="N27" s="295"/>
      <c r="O27" s="295"/>
      <c r="P27" s="295"/>
      <c r="Q27" s="295"/>
      <c r="R27" s="295"/>
      <c r="S27" s="295"/>
      <c r="T27" s="295"/>
    </row>
    <row r="28" spans="1:20" s="31" customFormat="1">
      <c r="A28" s="293">
        <v>25</v>
      </c>
      <c r="B28" s="293" t="s">
        <v>202</v>
      </c>
      <c r="C28" s="293" t="s">
        <v>398</v>
      </c>
      <c r="D28" s="288">
        <v>1</v>
      </c>
      <c r="E28" s="29"/>
      <c r="F28" s="289">
        <v>75</v>
      </c>
      <c r="G28" s="36">
        <f t="shared" si="0"/>
        <v>0</v>
      </c>
      <c r="H28" s="36" t="s">
        <v>404</v>
      </c>
      <c r="M28" s="295"/>
      <c r="N28" s="295"/>
      <c r="O28" s="295"/>
      <c r="P28" s="295"/>
      <c r="Q28" s="295"/>
      <c r="R28" s="295"/>
      <c r="S28" s="295"/>
      <c r="T28" s="295"/>
    </row>
    <row r="29" spans="1:20" s="31" customFormat="1">
      <c r="A29" s="293">
        <v>26</v>
      </c>
      <c r="B29" s="293" t="s">
        <v>202</v>
      </c>
      <c r="C29" s="293" t="s">
        <v>399</v>
      </c>
      <c r="D29" s="288">
        <v>1</v>
      </c>
      <c r="E29" s="29"/>
      <c r="F29" s="289">
        <v>100</v>
      </c>
      <c r="G29" s="36">
        <f t="shared" si="0"/>
        <v>0</v>
      </c>
      <c r="H29" s="36" t="s">
        <v>404</v>
      </c>
      <c r="M29" s="295"/>
      <c r="N29" s="295"/>
      <c r="O29" s="295"/>
      <c r="P29" s="295"/>
      <c r="Q29" s="295"/>
      <c r="R29" s="295"/>
      <c r="S29" s="295"/>
      <c r="T29" s="295"/>
    </row>
    <row r="30" spans="1:20" s="31" customFormat="1">
      <c r="A30" s="293">
        <v>27</v>
      </c>
      <c r="B30" s="293" t="s">
        <v>202</v>
      </c>
      <c r="C30" s="293" t="s">
        <v>400</v>
      </c>
      <c r="D30" s="288">
        <v>1</v>
      </c>
      <c r="E30" s="29"/>
      <c r="F30" s="289">
        <v>150</v>
      </c>
      <c r="G30" s="36">
        <f t="shared" si="0"/>
        <v>0</v>
      </c>
      <c r="H30" s="36" t="s">
        <v>404</v>
      </c>
      <c r="M30" s="295"/>
      <c r="N30" s="295"/>
      <c r="O30" s="295"/>
      <c r="P30" s="295"/>
      <c r="Q30" s="295"/>
      <c r="R30" s="295"/>
      <c r="S30" s="295"/>
      <c r="T30" s="295"/>
    </row>
    <row r="31" spans="1:20" s="31" customFormat="1">
      <c r="A31" s="293">
        <v>28</v>
      </c>
      <c r="B31" s="293" t="s">
        <v>202</v>
      </c>
      <c r="C31" s="293" t="s">
        <v>401</v>
      </c>
      <c r="D31" s="288">
        <v>1</v>
      </c>
      <c r="E31" s="29"/>
      <c r="F31" s="289">
        <v>125</v>
      </c>
      <c r="G31" s="36">
        <f t="shared" si="0"/>
        <v>0</v>
      </c>
      <c r="H31" s="36" t="s">
        <v>404</v>
      </c>
      <c r="M31" s="295"/>
      <c r="N31" s="295"/>
      <c r="O31" s="295"/>
      <c r="P31" s="295"/>
      <c r="Q31" s="295"/>
      <c r="R31" s="295"/>
      <c r="S31" s="295"/>
      <c r="T31" s="295"/>
    </row>
    <row r="32" spans="1:20" s="31" customFormat="1">
      <c r="A32" s="293">
        <v>29</v>
      </c>
      <c r="B32" s="293" t="s">
        <v>202</v>
      </c>
      <c r="C32" s="293" t="s">
        <v>402</v>
      </c>
      <c r="D32" s="288">
        <v>1</v>
      </c>
      <c r="E32" s="29"/>
      <c r="F32" s="289">
        <v>75</v>
      </c>
      <c r="G32" s="36">
        <f t="shared" si="0"/>
        <v>0</v>
      </c>
      <c r="H32" s="36" t="s">
        <v>404</v>
      </c>
      <c r="M32" s="295"/>
      <c r="N32" s="295"/>
      <c r="O32" s="295"/>
      <c r="P32" s="295"/>
      <c r="Q32" s="295"/>
      <c r="R32" s="295"/>
      <c r="S32" s="295"/>
      <c r="T32" s="295"/>
    </row>
    <row r="33" spans="1:20" s="31" customFormat="1">
      <c r="A33" s="293">
        <v>30</v>
      </c>
      <c r="B33" s="293" t="s">
        <v>202</v>
      </c>
      <c r="C33" s="293" t="s">
        <v>403</v>
      </c>
      <c r="D33" s="288">
        <v>1</v>
      </c>
      <c r="E33" s="29"/>
      <c r="F33" s="289">
        <v>75</v>
      </c>
      <c r="G33" s="36">
        <f t="shared" si="0"/>
        <v>0</v>
      </c>
      <c r="H33" s="36" t="s">
        <v>404</v>
      </c>
      <c r="M33" s="295"/>
      <c r="N33" s="295"/>
      <c r="O33" s="295"/>
      <c r="P33" s="295"/>
      <c r="Q33" s="295"/>
      <c r="R33" s="295"/>
      <c r="S33" s="295"/>
      <c r="T33" s="295"/>
    </row>
    <row r="34" spans="1:20" s="31" customFormat="1">
      <c r="A34" s="293">
        <v>31</v>
      </c>
      <c r="B34" s="293" t="s">
        <v>202</v>
      </c>
      <c r="C34" s="293" t="s">
        <v>363</v>
      </c>
      <c r="D34" s="288">
        <v>1</v>
      </c>
      <c r="E34" s="29"/>
      <c r="F34" s="289">
        <v>240</v>
      </c>
      <c r="G34" s="36">
        <f t="shared" si="0"/>
        <v>0</v>
      </c>
      <c r="H34" s="36" t="s">
        <v>404</v>
      </c>
      <c r="M34" s="295"/>
      <c r="N34" s="295"/>
      <c r="O34" s="295"/>
      <c r="P34" s="295"/>
      <c r="Q34" s="295"/>
      <c r="R34" s="295"/>
      <c r="S34" s="295"/>
      <c r="T34" s="295"/>
    </row>
    <row r="35" spans="1:20" s="31" customFormat="1">
      <c r="A35" s="293">
        <v>32</v>
      </c>
      <c r="B35" s="293" t="s">
        <v>202</v>
      </c>
      <c r="C35" s="293" t="s">
        <v>364</v>
      </c>
      <c r="D35" s="288">
        <v>1</v>
      </c>
      <c r="E35" s="29"/>
      <c r="F35" s="289">
        <v>480</v>
      </c>
      <c r="G35" s="36">
        <f t="shared" si="0"/>
        <v>0</v>
      </c>
      <c r="H35" s="36" t="s">
        <v>404</v>
      </c>
      <c r="M35" s="295"/>
      <c r="N35" s="295"/>
      <c r="O35" s="295"/>
      <c r="P35" s="295"/>
      <c r="Q35" s="295"/>
      <c r="R35" s="295"/>
      <c r="S35" s="295"/>
      <c r="T35" s="295"/>
    </row>
    <row r="36" spans="1:20" s="31" customFormat="1">
      <c r="A36" s="293">
        <v>33</v>
      </c>
      <c r="B36" s="293" t="s">
        <v>202</v>
      </c>
      <c r="C36" s="293" t="s">
        <v>365</v>
      </c>
      <c r="D36" s="288">
        <v>1</v>
      </c>
      <c r="E36" s="29"/>
      <c r="F36" s="289">
        <v>480</v>
      </c>
      <c r="G36" s="36">
        <f t="shared" si="0"/>
        <v>0</v>
      </c>
      <c r="H36" s="36" t="s">
        <v>404</v>
      </c>
      <c r="M36" s="295"/>
      <c r="N36" s="295"/>
      <c r="O36" s="295"/>
      <c r="P36" s="295"/>
      <c r="Q36" s="295"/>
      <c r="R36" s="295"/>
      <c r="S36" s="295"/>
      <c r="T36" s="295"/>
    </row>
    <row r="37" spans="1:20" s="31" customFormat="1">
      <c r="A37" s="293">
        <v>34</v>
      </c>
      <c r="B37" s="293" t="s">
        <v>202</v>
      </c>
      <c r="C37" s="293" t="s">
        <v>366</v>
      </c>
      <c r="D37" s="288">
        <v>1</v>
      </c>
      <c r="E37" s="29"/>
      <c r="F37" s="289">
        <v>100</v>
      </c>
      <c r="G37" s="36">
        <f t="shared" si="0"/>
        <v>0</v>
      </c>
      <c r="H37" s="36" t="s">
        <v>404</v>
      </c>
      <c r="M37" s="295"/>
      <c r="N37" s="295"/>
      <c r="O37" s="295"/>
      <c r="P37" s="295"/>
      <c r="Q37" s="295"/>
      <c r="R37" s="295"/>
      <c r="S37" s="295"/>
      <c r="T37" s="295"/>
    </row>
    <row r="38" spans="1:20" s="31" customFormat="1">
      <c r="A38" s="293">
        <v>35</v>
      </c>
      <c r="B38" s="293" t="s">
        <v>202</v>
      </c>
      <c r="C38" s="293" t="s">
        <v>367</v>
      </c>
      <c r="D38" s="288">
        <v>1</v>
      </c>
      <c r="E38" s="29"/>
      <c r="F38" s="289">
        <v>480</v>
      </c>
      <c r="G38" s="36">
        <f t="shared" si="0"/>
        <v>0</v>
      </c>
      <c r="H38" s="36" t="s">
        <v>404</v>
      </c>
      <c r="M38" s="295"/>
      <c r="N38" s="295"/>
      <c r="O38" s="295"/>
      <c r="P38" s="295"/>
      <c r="Q38" s="295"/>
      <c r="R38" s="295"/>
      <c r="S38" s="295"/>
      <c r="T38" s="295"/>
    </row>
    <row r="39" spans="1:20" s="31" customFormat="1" ht="24">
      <c r="A39" s="293">
        <v>36</v>
      </c>
      <c r="B39" s="293" t="s">
        <v>202</v>
      </c>
      <c r="C39" s="293" t="s">
        <v>368</v>
      </c>
      <c r="D39" s="288">
        <v>1</v>
      </c>
      <c r="E39" s="29"/>
      <c r="F39" s="289">
        <v>56</v>
      </c>
      <c r="G39" s="36">
        <f t="shared" si="0"/>
        <v>0</v>
      </c>
      <c r="H39" s="36" t="s">
        <v>404</v>
      </c>
      <c r="M39" s="295"/>
      <c r="N39" s="295"/>
      <c r="O39" s="295"/>
      <c r="P39" s="295"/>
      <c r="Q39" s="295"/>
      <c r="R39" s="295"/>
      <c r="S39" s="295"/>
      <c r="T39" s="295"/>
    </row>
    <row r="40" spans="1:20" s="31" customFormat="1" ht="24">
      <c r="A40" s="293">
        <v>37</v>
      </c>
      <c r="B40" s="293" t="s">
        <v>202</v>
      </c>
      <c r="C40" s="293" t="s">
        <v>369</v>
      </c>
      <c r="D40" s="288">
        <v>1</v>
      </c>
      <c r="E40" s="29"/>
      <c r="F40" s="289">
        <v>240</v>
      </c>
      <c r="G40" s="36">
        <f t="shared" si="0"/>
        <v>0</v>
      </c>
      <c r="H40" s="36" t="s">
        <v>404</v>
      </c>
      <c r="M40" s="295"/>
      <c r="N40" s="295"/>
      <c r="O40" s="295"/>
      <c r="P40" s="295"/>
      <c r="Q40" s="295"/>
      <c r="R40" s="295"/>
      <c r="S40" s="295"/>
      <c r="T40" s="295"/>
    </row>
    <row r="41" spans="1:20" s="31" customFormat="1">
      <c r="A41" s="293">
        <v>38</v>
      </c>
      <c r="B41" s="293" t="s">
        <v>202</v>
      </c>
      <c r="C41" s="293" t="s">
        <v>370</v>
      </c>
      <c r="D41" s="288">
        <v>1</v>
      </c>
      <c r="E41" s="29"/>
      <c r="F41" s="289">
        <v>480</v>
      </c>
      <c r="G41" s="36">
        <f t="shared" si="0"/>
        <v>0</v>
      </c>
      <c r="H41" s="36" t="s">
        <v>404</v>
      </c>
      <c r="M41" s="295"/>
      <c r="N41" s="295"/>
      <c r="O41" s="295"/>
      <c r="P41" s="295"/>
      <c r="Q41" s="295"/>
      <c r="R41" s="295"/>
      <c r="S41" s="295"/>
      <c r="T41" s="295"/>
    </row>
    <row r="42" spans="1:20" s="31" customFormat="1">
      <c r="A42" s="293">
        <v>39</v>
      </c>
      <c r="B42" s="293" t="s">
        <v>202</v>
      </c>
      <c r="C42" s="293" t="s">
        <v>371</v>
      </c>
      <c r="D42" s="288">
        <v>1</v>
      </c>
      <c r="E42" s="29"/>
      <c r="F42" s="289">
        <v>240</v>
      </c>
      <c r="G42" s="36">
        <f t="shared" si="0"/>
        <v>0</v>
      </c>
      <c r="H42" s="36" t="s">
        <v>404</v>
      </c>
      <c r="M42" s="295"/>
      <c r="N42" s="295"/>
      <c r="O42" s="295"/>
      <c r="P42" s="295"/>
      <c r="Q42" s="295"/>
      <c r="R42" s="295"/>
      <c r="S42" s="295"/>
      <c r="T42" s="295"/>
    </row>
    <row r="43" spans="1:20" s="31" customFormat="1">
      <c r="A43" s="293">
        <v>40</v>
      </c>
      <c r="B43" s="293" t="s">
        <v>202</v>
      </c>
      <c r="C43" s="293" t="s">
        <v>372</v>
      </c>
      <c r="D43" s="288">
        <v>1</v>
      </c>
      <c r="E43" s="29"/>
      <c r="F43" s="289">
        <v>50</v>
      </c>
      <c r="G43" s="36">
        <f t="shared" si="0"/>
        <v>0</v>
      </c>
      <c r="H43" s="36" t="s">
        <v>404</v>
      </c>
      <c r="M43" s="295"/>
      <c r="N43" s="295"/>
      <c r="O43" s="295"/>
      <c r="P43" s="295"/>
      <c r="Q43" s="295"/>
      <c r="R43" s="295"/>
      <c r="S43" s="295"/>
      <c r="T43" s="295"/>
    </row>
    <row r="44" spans="1:20" s="31" customFormat="1">
      <c r="A44" s="293">
        <v>41</v>
      </c>
      <c r="B44" s="293" t="s">
        <v>202</v>
      </c>
      <c r="C44" s="293" t="s">
        <v>373</v>
      </c>
      <c r="D44" s="288">
        <v>1</v>
      </c>
      <c r="E44" s="29"/>
      <c r="F44" s="289">
        <v>50</v>
      </c>
      <c r="G44" s="36">
        <f t="shared" si="0"/>
        <v>0</v>
      </c>
      <c r="H44" s="36" t="s">
        <v>404</v>
      </c>
      <c r="M44" s="295"/>
      <c r="N44" s="295"/>
      <c r="O44" s="295"/>
      <c r="P44" s="295"/>
      <c r="Q44" s="295"/>
      <c r="R44" s="295"/>
      <c r="S44" s="295"/>
      <c r="T44" s="295"/>
    </row>
    <row r="45" spans="1:20" s="31" customFormat="1">
      <c r="A45" s="293">
        <v>42</v>
      </c>
      <c r="B45" s="293" t="s">
        <v>202</v>
      </c>
      <c r="C45" s="293" t="s">
        <v>374</v>
      </c>
      <c r="D45" s="288">
        <v>1</v>
      </c>
      <c r="E45" s="29"/>
      <c r="F45" s="289">
        <v>10</v>
      </c>
      <c r="G45" s="36">
        <f t="shared" si="0"/>
        <v>0</v>
      </c>
      <c r="H45" s="36" t="s">
        <v>404</v>
      </c>
      <c r="M45" s="295"/>
      <c r="N45" s="295"/>
      <c r="O45" s="295"/>
      <c r="P45" s="295"/>
      <c r="Q45" s="295"/>
      <c r="R45" s="295"/>
      <c r="S45" s="295"/>
      <c r="T45" s="295"/>
    </row>
    <row r="46" spans="1:20" s="31" customFormat="1">
      <c r="A46" s="293">
        <v>43</v>
      </c>
      <c r="B46" s="293" t="s">
        <v>202</v>
      </c>
      <c r="C46" s="293" t="s">
        <v>375</v>
      </c>
      <c r="D46" s="288">
        <v>1</v>
      </c>
      <c r="E46" s="29"/>
      <c r="F46" s="289">
        <v>3</v>
      </c>
      <c r="G46" s="36">
        <f t="shared" si="0"/>
        <v>0</v>
      </c>
      <c r="H46" s="36" t="s">
        <v>404</v>
      </c>
      <c r="M46" s="295"/>
      <c r="N46" s="295"/>
      <c r="O46" s="295"/>
      <c r="P46" s="295"/>
      <c r="Q46" s="295"/>
      <c r="R46" s="295"/>
      <c r="S46" s="295"/>
      <c r="T46" s="295"/>
    </row>
    <row r="47" spans="1:20" s="31" customFormat="1">
      <c r="A47" s="293">
        <v>44</v>
      </c>
      <c r="B47" s="293" t="s">
        <v>202</v>
      </c>
      <c r="C47" s="293" t="s">
        <v>376</v>
      </c>
      <c r="D47" s="288">
        <v>1</v>
      </c>
      <c r="E47" s="29"/>
      <c r="F47" s="289">
        <v>10</v>
      </c>
      <c r="G47" s="36">
        <f t="shared" si="0"/>
        <v>0</v>
      </c>
      <c r="H47" s="36" t="s">
        <v>404</v>
      </c>
      <c r="M47" s="295"/>
      <c r="N47" s="295"/>
      <c r="O47" s="295"/>
      <c r="P47" s="295"/>
      <c r="Q47" s="295"/>
      <c r="R47" s="295"/>
      <c r="S47" s="295"/>
      <c r="T47" s="295"/>
    </row>
    <row r="48" spans="1:20" s="31" customFormat="1">
      <c r="A48" s="293">
        <v>45</v>
      </c>
      <c r="B48" s="293" t="s">
        <v>202</v>
      </c>
      <c r="C48" s="293" t="s">
        <v>377</v>
      </c>
      <c r="D48" s="288">
        <v>1</v>
      </c>
      <c r="E48" s="29"/>
      <c r="F48" s="289">
        <v>3</v>
      </c>
      <c r="G48" s="36">
        <f t="shared" si="0"/>
        <v>0</v>
      </c>
      <c r="H48" s="36" t="s">
        <v>404</v>
      </c>
      <c r="M48" s="295"/>
      <c r="N48" s="295"/>
      <c r="O48" s="295"/>
      <c r="P48" s="295"/>
      <c r="Q48" s="295"/>
      <c r="R48" s="295"/>
      <c r="S48" s="295"/>
      <c r="T48" s="295"/>
    </row>
    <row r="49" spans="1:20" s="31" customFormat="1">
      <c r="A49" s="293">
        <v>46</v>
      </c>
      <c r="B49" s="28"/>
      <c r="C49" s="28"/>
      <c r="D49" s="88"/>
      <c r="E49" s="29"/>
      <c r="F49" s="30"/>
      <c r="G49" s="36">
        <f t="shared" si="0"/>
        <v>0</v>
      </c>
      <c r="H49" s="28"/>
      <c r="M49" s="295"/>
      <c r="N49" s="295"/>
      <c r="O49" s="295"/>
      <c r="P49" s="295"/>
      <c r="Q49" s="295"/>
      <c r="R49" s="295"/>
      <c r="S49" s="295"/>
      <c r="T49" s="295"/>
    </row>
    <row r="50" spans="1:20" s="31" customFormat="1">
      <c r="A50" s="293">
        <v>47</v>
      </c>
      <c r="B50" s="28"/>
      <c r="C50" s="28"/>
      <c r="D50" s="88"/>
      <c r="E50" s="29"/>
      <c r="F50" s="30"/>
      <c r="G50" s="36">
        <f t="shared" si="0"/>
        <v>0</v>
      </c>
      <c r="H50" s="28"/>
      <c r="M50" s="295"/>
      <c r="N50" s="295"/>
      <c r="O50" s="295"/>
      <c r="P50" s="295"/>
      <c r="Q50" s="295"/>
      <c r="R50" s="295"/>
      <c r="S50" s="295"/>
      <c r="T50" s="295"/>
    </row>
    <row r="51" spans="1:20" s="31" customFormat="1">
      <c r="A51" s="293">
        <v>48</v>
      </c>
      <c r="B51" s="28"/>
      <c r="C51" s="28"/>
      <c r="D51" s="88"/>
      <c r="E51" s="29"/>
      <c r="F51" s="30"/>
      <c r="G51" s="36">
        <f t="shared" si="0"/>
        <v>0</v>
      </c>
      <c r="H51" s="28"/>
      <c r="M51" s="295"/>
      <c r="N51" s="295"/>
      <c r="O51" s="295"/>
      <c r="P51" s="295"/>
      <c r="Q51" s="295"/>
      <c r="R51" s="295"/>
      <c r="S51" s="295"/>
      <c r="T51" s="295"/>
    </row>
    <row r="52" spans="1:20" s="31" customFormat="1">
      <c r="A52" s="293">
        <v>49</v>
      </c>
      <c r="B52" s="28"/>
      <c r="C52" s="28"/>
      <c r="D52" s="88"/>
      <c r="E52" s="29"/>
      <c r="F52" s="30"/>
      <c r="G52" s="36">
        <f t="shared" si="0"/>
        <v>0</v>
      </c>
      <c r="H52" s="28"/>
      <c r="M52" s="295"/>
      <c r="N52" s="295"/>
      <c r="O52" s="295"/>
      <c r="P52" s="295"/>
      <c r="Q52" s="295"/>
      <c r="R52" s="295"/>
      <c r="S52" s="295"/>
      <c r="T52" s="295"/>
    </row>
    <row r="53" spans="1:20" s="31" customFormat="1">
      <c r="A53" s="293">
        <v>50</v>
      </c>
      <c r="B53" s="28"/>
      <c r="C53" s="28"/>
      <c r="D53" s="88"/>
      <c r="E53" s="29"/>
      <c r="F53" s="30"/>
      <c r="G53" s="36">
        <f t="shared" si="0"/>
        <v>0</v>
      </c>
      <c r="H53" s="28"/>
      <c r="M53" s="295"/>
      <c r="N53" s="295"/>
      <c r="O53" s="295"/>
      <c r="P53" s="295"/>
      <c r="Q53" s="295"/>
      <c r="R53" s="295"/>
      <c r="S53" s="295"/>
      <c r="T53" s="295"/>
    </row>
    <row r="54" spans="1:20" s="31" customFormat="1">
      <c r="A54" s="293">
        <v>51</v>
      </c>
      <c r="B54" s="28"/>
      <c r="C54" s="28"/>
      <c r="D54" s="88"/>
      <c r="E54" s="29"/>
      <c r="F54" s="30"/>
      <c r="G54" s="36">
        <f t="shared" si="0"/>
        <v>0</v>
      </c>
      <c r="H54" s="28"/>
      <c r="M54" s="295"/>
      <c r="N54" s="295"/>
      <c r="O54" s="295"/>
      <c r="P54" s="295"/>
      <c r="Q54" s="295"/>
      <c r="R54" s="295"/>
      <c r="S54" s="295"/>
      <c r="T54" s="295"/>
    </row>
    <row r="55" spans="1:20" s="31" customFormat="1">
      <c r="A55" s="293">
        <v>52</v>
      </c>
      <c r="B55" s="28"/>
      <c r="C55" s="28"/>
      <c r="D55" s="88"/>
      <c r="E55" s="29"/>
      <c r="F55" s="30"/>
      <c r="G55" s="36">
        <f t="shared" si="0"/>
        <v>0</v>
      </c>
      <c r="H55" s="28"/>
      <c r="M55" s="295"/>
      <c r="N55" s="295"/>
      <c r="O55" s="295"/>
      <c r="P55" s="295"/>
      <c r="Q55" s="295"/>
      <c r="R55" s="295"/>
      <c r="S55" s="295"/>
      <c r="T55" s="295"/>
    </row>
    <row r="56" spans="1:20" s="31" customFormat="1">
      <c r="A56" s="293">
        <v>53</v>
      </c>
      <c r="B56" s="28"/>
      <c r="C56" s="28"/>
      <c r="D56" s="88"/>
      <c r="E56" s="29"/>
      <c r="F56" s="30"/>
      <c r="G56" s="36">
        <f t="shared" si="0"/>
        <v>0</v>
      </c>
      <c r="H56" s="28"/>
      <c r="M56" s="295"/>
      <c r="N56" s="295"/>
      <c r="O56" s="295"/>
      <c r="P56" s="295"/>
      <c r="Q56" s="295"/>
      <c r="R56" s="295"/>
      <c r="S56" s="295"/>
      <c r="T56" s="295"/>
    </row>
    <row r="57" spans="1:20" s="31" customFormat="1">
      <c r="A57" s="293">
        <v>54</v>
      </c>
      <c r="B57" s="28"/>
      <c r="C57" s="28"/>
      <c r="D57" s="88"/>
      <c r="E57" s="29"/>
      <c r="F57" s="30"/>
      <c r="G57" s="36">
        <f t="shared" si="0"/>
        <v>0</v>
      </c>
      <c r="H57" s="28"/>
      <c r="M57" s="295"/>
      <c r="N57" s="295"/>
      <c r="O57" s="295"/>
      <c r="P57" s="295"/>
      <c r="Q57" s="295"/>
      <c r="R57" s="295"/>
      <c r="S57" s="295"/>
      <c r="T57" s="295"/>
    </row>
    <row r="58" spans="1:20" s="31" customFormat="1">
      <c r="A58" s="293">
        <v>55</v>
      </c>
      <c r="B58" s="28"/>
      <c r="C58" s="28"/>
      <c r="D58" s="88"/>
      <c r="E58" s="29"/>
      <c r="F58" s="30"/>
      <c r="G58" s="36">
        <f t="shared" si="0"/>
        <v>0</v>
      </c>
      <c r="H58" s="28"/>
      <c r="M58" s="295"/>
      <c r="N58" s="295"/>
      <c r="O58" s="295"/>
      <c r="P58" s="295"/>
      <c r="Q58" s="295"/>
      <c r="R58" s="295"/>
      <c r="S58" s="295"/>
      <c r="T58" s="295"/>
    </row>
    <row r="59" spans="1:20" s="31" customFormat="1">
      <c r="A59" s="293">
        <v>56</v>
      </c>
      <c r="B59" s="28"/>
      <c r="C59" s="28"/>
      <c r="D59" s="88"/>
      <c r="E59" s="29"/>
      <c r="F59" s="30"/>
      <c r="G59" s="36">
        <f t="shared" si="0"/>
        <v>0</v>
      </c>
      <c r="H59" s="28"/>
      <c r="M59" s="295"/>
      <c r="N59" s="295"/>
      <c r="O59" s="295"/>
      <c r="P59" s="295"/>
      <c r="Q59" s="295"/>
      <c r="R59" s="295"/>
      <c r="S59" s="295"/>
      <c r="T59" s="295"/>
    </row>
    <row r="60" spans="1:20" s="31" customFormat="1">
      <c r="A60" s="293">
        <v>57</v>
      </c>
      <c r="B60" s="28"/>
      <c r="C60" s="28"/>
      <c r="D60" s="88"/>
      <c r="E60" s="29"/>
      <c r="F60" s="30"/>
      <c r="G60" s="36">
        <f t="shared" si="0"/>
        <v>0</v>
      </c>
      <c r="H60" s="28"/>
      <c r="M60" s="295"/>
      <c r="N60" s="295"/>
      <c r="O60" s="295"/>
      <c r="P60" s="295"/>
      <c r="Q60" s="295"/>
      <c r="R60" s="295"/>
      <c r="S60" s="295"/>
      <c r="T60" s="295"/>
    </row>
    <row r="61" spans="1:20" s="31" customFormat="1">
      <c r="A61" s="293">
        <v>58</v>
      </c>
      <c r="B61" s="28"/>
      <c r="C61" s="28"/>
      <c r="D61" s="88"/>
      <c r="E61" s="29"/>
      <c r="F61" s="30"/>
      <c r="G61" s="36">
        <f t="shared" si="0"/>
        <v>0</v>
      </c>
      <c r="H61" s="28"/>
      <c r="M61" s="295"/>
      <c r="N61" s="295"/>
      <c r="O61" s="295"/>
      <c r="P61" s="295"/>
      <c r="Q61" s="295"/>
      <c r="R61" s="295"/>
      <c r="S61" s="295"/>
      <c r="T61" s="295"/>
    </row>
    <row r="62" spans="1:20" s="31" customFormat="1">
      <c r="A62" s="293">
        <v>59</v>
      </c>
      <c r="B62" s="28"/>
      <c r="C62" s="28"/>
      <c r="D62" s="88"/>
      <c r="E62" s="29"/>
      <c r="F62" s="30"/>
      <c r="G62" s="36">
        <f t="shared" si="0"/>
        <v>0</v>
      </c>
      <c r="H62" s="28"/>
      <c r="M62" s="295"/>
      <c r="N62" s="295"/>
      <c r="O62" s="295"/>
      <c r="P62" s="295"/>
      <c r="Q62" s="295"/>
      <c r="R62" s="295"/>
      <c r="S62" s="295"/>
      <c r="T62" s="295"/>
    </row>
    <row r="63" spans="1:20" s="31" customFormat="1">
      <c r="A63" s="293">
        <v>60</v>
      </c>
      <c r="B63" s="28"/>
      <c r="C63" s="28"/>
      <c r="D63" s="88"/>
      <c r="E63" s="29"/>
      <c r="F63" s="30"/>
      <c r="G63" s="36">
        <f t="shared" si="0"/>
        <v>0</v>
      </c>
      <c r="H63" s="28"/>
      <c r="M63" s="295"/>
      <c r="N63" s="295"/>
      <c r="O63" s="295"/>
      <c r="P63" s="295"/>
      <c r="Q63" s="295"/>
      <c r="R63" s="295"/>
      <c r="S63" s="295"/>
      <c r="T63" s="295"/>
    </row>
    <row r="64" spans="1:20" s="31" customFormat="1">
      <c r="A64" s="293">
        <v>61</v>
      </c>
      <c r="B64" s="28"/>
      <c r="C64" s="28"/>
      <c r="D64" s="88"/>
      <c r="E64" s="29"/>
      <c r="F64" s="30"/>
      <c r="G64" s="36">
        <f t="shared" si="0"/>
        <v>0</v>
      </c>
      <c r="H64" s="28"/>
      <c r="M64" s="295"/>
      <c r="N64" s="295"/>
      <c r="O64" s="295"/>
      <c r="P64" s="295"/>
      <c r="Q64" s="295"/>
      <c r="R64" s="295"/>
      <c r="S64" s="295"/>
      <c r="T64" s="295"/>
    </row>
    <row r="65" spans="1:20" s="31" customFormat="1">
      <c r="A65" s="293">
        <v>62</v>
      </c>
      <c r="B65" s="28"/>
      <c r="C65" s="28"/>
      <c r="D65" s="88"/>
      <c r="E65" s="29"/>
      <c r="F65" s="30"/>
      <c r="G65" s="36">
        <f t="shared" si="0"/>
        <v>0</v>
      </c>
      <c r="H65" s="28"/>
      <c r="M65" s="295"/>
      <c r="N65" s="295"/>
      <c r="O65" s="295"/>
      <c r="P65" s="295"/>
      <c r="Q65" s="295"/>
      <c r="R65" s="295"/>
      <c r="S65" s="295"/>
      <c r="T65" s="295"/>
    </row>
    <row r="66" spans="1:20" s="31" customFormat="1">
      <c r="A66" s="293">
        <v>63</v>
      </c>
      <c r="B66" s="28"/>
      <c r="C66" s="28"/>
      <c r="D66" s="88"/>
      <c r="E66" s="29"/>
      <c r="F66" s="30"/>
      <c r="G66" s="36">
        <f t="shared" si="0"/>
        <v>0</v>
      </c>
      <c r="H66" s="28"/>
      <c r="M66" s="295"/>
      <c r="N66" s="295"/>
      <c r="O66" s="295"/>
      <c r="P66" s="295"/>
      <c r="Q66" s="295"/>
      <c r="R66" s="295"/>
      <c r="S66" s="295"/>
      <c r="T66" s="295"/>
    </row>
    <row r="67" spans="1:20" s="31" customFormat="1">
      <c r="A67" s="293">
        <v>64</v>
      </c>
      <c r="B67" s="28"/>
      <c r="C67" s="28"/>
      <c r="D67" s="88"/>
      <c r="E67" s="29"/>
      <c r="F67" s="30"/>
      <c r="G67" s="36">
        <f t="shared" si="0"/>
        <v>0</v>
      </c>
      <c r="H67" s="28"/>
      <c r="M67" s="295"/>
      <c r="N67" s="295"/>
      <c r="O67" s="295"/>
      <c r="P67" s="295"/>
      <c r="Q67" s="295"/>
      <c r="R67" s="295"/>
      <c r="S67" s="295"/>
      <c r="T67" s="295"/>
    </row>
    <row r="68" spans="1:20" s="31" customFormat="1">
      <c r="A68" s="293">
        <v>65</v>
      </c>
      <c r="B68" s="28"/>
      <c r="C68" s="28"/>
      <c r="D68" s="88"/>
      <c r="E68" s="29"/>
      <c r="F68" s="30"/>
      <c r="G68" s="36">
        <f t="shared" si="0"/>
        <v>0</v>
      </c>
      <c r="H68" s="28"/>
      <c r="M68" s="295"/>
      <c r="N68" s="295"/>
      <c r="O68" s="295"/>
      <c r="P68" s="295"/>
      <c r="Q68" s="295"/>
      <c r="R68" s="295"/>
      <c r="S68" s="295"/>
      <c r="T68" s="295"/>
    </row>
    <row r="69" spans="1:20" s="31" customFormat="1">
      <c r="A69" s="293">
        <v>66</v>
      </c>
      <c r="B69" s="28"/>
      <c r="C69" s="28"/>
      <c r="D69" s="88"/>
      <c r="E69" s="29"/>
      <c r="F69" s="30"/>
      <c r="G69" s="36">
        <f t="shared" si="0"/>
        <v>0</v>
      </c>
      <c r="H69" s="28"/>
      <c r="M69" s="295"/>
      <c r="N69" s="295"/>
      <c r="O69" s="295"/>
      <c r="P69" s="295"/>
      <c r="Q69" s="295"/>
      <c r="R69" s="295"/>
      <c r="S69" s="295"/>
      <c r="T69" s="295"/>
    </row>
    <row r="70" spans="1:20" s="31" customFormat="1">
      <c r="A70" s="293">
        <v>67</v>
      </c>
      <c r="B70" s="28"/>
      <c r="C70" s="28"/>
      <c r="D70" s="88"/>
      <c r="E70" s="29"/>
      <c r="F70" s="30"/>
      <c r="G70" s="36">
        <f t="shared" si="0"/>
        <v>0</v>
      </c>
      <c r="H70" s="28"/>
      <c r="M70" s="295"/>
      <c r="N70" s="295"/>
      <c r="O70" s="295"/>
      <c r="P70" s="295"/>
      <c r="Q70" s="295"/>
      <c r="R70" s="295"/>
      <c r="S70" s="295"/>
      <c r="T70" s="295"/>
    </row>
    <row r="71" spans="1:20" s="31" customFormat="1">
      <c r="A71" s="293">
        <v>68</v>
      </c>
      <c r="B71" s="28"/>
      <c r="C71" s="28"/>
      <c r="D71" s="88"/>
      <c r="E71" s="29"/>
      <c r="F71" s="30"/>
      <c r="G71" s="36">
        <f t="shared" si="0"/>
        <v>0</v>
      </c>
      <c r="H71" s="28"/>
      <c r="M71" s="295"/>
      <c r="N71" s="295"/>
      <c r="O71" s="295"/>
      <c r="P71" s="295"/>
      <c r="Q71" s="295"/>
      <c r="R71" s="295"/>
      <c r="S71" s="295"/>
      <c r="T71" s="295"/>
    </row>
    <row r="72" spans="1:20" s="31" customFormat="1">
      <c r="A72" s="293">
        <v>69</v>
      </c>
      <c r="B72" s="28"/>
      <c r="C72" s="28"/>
      <c r="D72" s="88"/>
      <c r="E72" s="29"/>
      <c r="F72" s="30"/>
      <c r="G72" s="36">
        <f t="shared" si="0"/>
        <v>0</v>
      </c>
      <c r="H72" s="28"/>
      <c r="M72" s="295"/>
      <c r="N72" s="295"/>
      <c r="O72" s="295"/>
      <c r="P72" s="295"/>
      <c r="Q72" s="295"/>
      <c r="R72" s="295"/>
      <c r="S72" s="295"/>
      <c r="T72" s="295"/>
    </row>
    <row r="73" spans="1:20" s="31" customFormat="1">
      <c r="A73" s="293">
        <v>70</v>
      </c>
      <c r="B73" s="28"/>
      <c r="C73" s="28"/>
      <c r="D73" s="88"/>
      <c r="E73" s="29"/>
      <c r="F73" s="30"/>
      <c r="G73" s="36">
        <f t="shared" ref="G73:G96" si="1">F73*E73</f>
        <v>0</v>
      </c>
      <c r="H73" s="28"/>
      <c r="M73" s="295"/>
      <c r="N73" s="295"/>
      <c r="O73" s="295"/>
      <c r="P73" s="295"/>
      <c r="Q73" s="295"/>
      <c r="R73" s="295"/>
      <c r="S73" s="295"/>
      <c r="T73" s="295"/>
    </row>
    <row r="74" spans="1:20" s="31" customFormat="1">
      <c r="A74" s="293">
        <v>71</v>
      </c>
      <c r="B74" s="28"/>
      <c r="C74" s="28"/>
      <c r="D74" s="88"/>
      <c r="E74" s="29"/>
      <c r="F74" s="30"/>
      <c r="G74" s="36">
        <f t="shared" si="1"/>
        <v>0</v>
      </c>
      <c r="H74" s="28"/>
      <c r="M74" s="295"/>
      <c r="N74" s="295"/>
      <c r="O74" s="295"/>
      <c r="P74" s="295"/>
      <c r="Q74" s="295"/>
      <c r="R74" s="295"/>
      <c r="S74" s="295"/>
      <c r="T74" s="295"/>
    </row>
    <row r="75" spans="1:20" s="31" customFormat="1">
      <c r="A75" s="293">
        <v>72</v>
      </c>
      <c r="B75" s="28"/>
      <c r="C75" s="28"/>
      <c r="D75" s="88"/>
      <c r="E75" s="29"/>
      <c r="F75" s="30"/>
      <c r="G75" s="36">
        <f t="shared" si="1"/>
        <v>0</v>
      </c>
      <c r="H75" s="28"/>
      <c r="M75" s="295"/>
      <c r="N75" s="295"/>
      <c r="O75" s="295"/>
      <c r="P75" s="295"/>
      <c r="Q75" s="295"/>
      <c r="R75" s="295"/>
      <c r="S75" s="295"/>
      <c r="T75" s="295"/>
    </row>
    <row r="76" spans="1:20" s="31" customFormat="1">
      <c r="A76" s="293">
        <v>73</v>
      </c>
      <c r="B76" s="28"/>
      <c r="C76" s="28"/>
      <c r="D76" s="88"/>
      <c r="E76" s="29"/>
      <c r="F76" s="30"/>
      <c r="G76" s="36">
        <f t="shared" si="1"/>
        <v>0</v>
      </c>
      <c r="H76" s="28"/>
      <c r="M76" s="295"/>
      <c r="N76" s="295"/>
      <c r="O76" s="295"/>
      <c r="P76" s="295"/>
      <c r="Q76" s="295"/>
      <c r="R76" s="295"/>
      <c r="S76" s="295"/>
      <c r="T76" s="295"/>
    </row>
    <row r="77" spans="1:20" s="31" customFormat="1">
      <c r="A77" s="293">
        <v>74</v>
      </c>
      <c r="B77" s="28"/>
      <c r="C77" s="28"/>
      <c r="D77" s="88"/>
      <c r="E77" s="29"/>
      <c r="F77" s="30"/>
      <c r="G77" s="36">
        <f t="shared" si="1"/>
        <v>0</v>
      </c>
      <c r="H77" s="28"/>
      <c r="M77" s="295"/>
      <c r="N77" s="295"/>
      <c r="O77" s="295"/>
      <c r="P77" s="295"/>
      <c r="Q77" s="295"/>
      <c r="R77" s="295"/>
      <c r="S77" s="295"/>
      <c r="T77" s="295"/>
    </row>
    <row r="78" spans="1:20" s="31" customFormat="1">
      <c r="A78" s="293">
        <v>75</v>
      </c>
      <c r="B78" s="28"/>
      <c r="C78" s="28"/>
      <c r="D78" s="88"/>
      <c r="E78" s="29"/>
      <c r="F78" s="30"/>
      <c r="G78" s="36">
        <f t="shared" si="1"/>
        <v>0</v>
      </c>
      <c r="H78" s="28"/>
      <c r="M78" s="295"/>
      <c r="N78" s="295"/>
      <c r="O78" s="295"/>
      <c r="P78" s="295"/>
      <c r="Q78" s="295"/>
      <c r="R78" s="295"/>
      <c r="S78" s="295"/>
      <c r="T78" s="295"/>
    </row>
    <row r="79" spans="1:20" s="31" customFormat="1">
      <c r="A79" s="293">
        <v>76</v>
      </c>
      <c r="B79" s="28"/>
      <c r="C79" s="28"/>
      <c r="D79" s="88"/>
      <c r="E79" s="29"/>
      <c r="F79" s="30"/>
      <c r="G79" s="36">
        <f t="shared" si="1"/>
        <v>0</v>
      </c>
      <c r="H79" s="28"/>
      <c r="M79" s="295"/>
      <c r="N79" s="295"/>
      <c r="O79" s="295"/>
      <c r="P79" s="295"/>
      <c r="Q79" s="295"/>
      <c r="R79" s="295"/>
      <c r="S79" s="295"/>
      <c r="T79" s="295"/>
    </row>
    <row r="80" spans="1:20" s="31" customFormat="1">
      <c r="A80" s="293">
        <v>77</v>
      </c>
      <c r="B80" s="28"/>
      <c r="C80" s="28"/>
      <c r="D80" s="88"/>
      <c r="E80" s="29"/>
      <c r="F80" s="30"/>
      <c r="G80" s="36">
        <f t="shared" si="1"/>
        <v>0</v>
      </c>
      <c r="H80" s="28"/>
      <c r="M80" s="295"/>
      <c r="N80" s="295"/>
      <c r="O80" s="295"/>
      <c r="P80" s="295"/>
      <c r="Q80" s="295"/>
      <c r="R80" s="295"/>
      <c r="S80" s="295"/>
      <c r="T80" s="295"/>
    </row>
    <row r="81" spans="1:20" s="31" customFormat="1">
      <c r="A81" s="293">
        <v>78</v>
      </c>
      <c r="B81" s="28"/>
      <c r="C81" s="28"/>
      <c r="D81" s="88"/>
      <c r="E81" s="29"/>
      <c r="F81" s="30"/>
      <c r="G81" s="36">
        <f t="shared" si="1"/>
        <v>0</v>
      </c>
      <c r="H81" s="28"/>
      <c r="M81" s="295"/>
      <c r="N81" s="295"/>
      <c r="O81" s="295"/>
      <c r="P81" s="295"/>
      <c r="Q81" s="295"/>
      <c r="R81" s="295"/>
      <c r="S81" s="295"/>
      <c r="T81" s="295"/>
    </row>
    <row r="82" spans="1:20" s="31" customFormat="1">
      <c r="A82" s="293">
        <v>79</v>
      </c>
      <c r="B82" s="28"/>
      <c r="C82" s="28"/>
      <c r="D82" s="88"/>
      <c r="E82" s="29"/>
      <c r="F82" s="30"/>
      <c r="G82" s="36">
        <f t="shared" si="1"/>
        <v>0</v>
      </c>
      <c r="H82" s="28"/>
      <c r="M82" s="295"/>
      <c r="N82" s="295"/>
      <c r="O82" s="295"/>
      <c r="P82" s="295"/>
      <c r="Q82" s="295"/>
      <c r="R82" s="295"/>
      <c r="S82" s="295"/>
      <c r="T82" s="295"/>
    </row>
    <row r="83" spans="1:20" s="31" customFormat="1">
      <c r="A83" s="293">
        <v>80</v>
      </c>
      <c r="B83" s="28"/>
      <c r="C83" s="28"/>
      <c r="D83" s="88"/>
      <c r="E83" s="29"/>
      <c r="F83" s="30"/>
      <c r="G83" s="36">
        <f t="shared" si="1"/>
        <v>0</v>
      </c>
      <c r="H83" s="28"/>
      <c r="M83" s="295"/>
      <c r="N83" s="295"/>
      <c r="O83" s="295"/>
      <c r="P83" s="295"/>
      <c r="Q83" s="295"/>
      <c r="R83" s="295"/>
      <c r="S83" s="295"/>
      <c r="T83" s="295"/>
    </row>
    <row r="84" spans="1:20" s="31" customFormat="1">
      <c r="A84" s="293">
        <v>81</v>
      </c>
      <c r="B84" s="28"/>
      <c r="C84" s="28"/>
      <c r="D84" s="88"/>
      <c r="E84" s="29"/>
      <c r="F84" s="30"/>
      <c r="G84" s="36">
        <f t="shared" si="1"/>
        <v>0</v>
      </c>
      <c r="H84" s="28"/>
      <c r="M84" s="295"/>
      <c r="N84" s="295"/>
      <c r="O84" s="295"/>
      <c r="P84" s="295"/>
      <c r="Q84" s="295"/>
      <c r="R84" s="295"/>
      <c r="S84" s="295"/>
      <c r="T84" s="295"/>
    </row>
    <row r="85" spans="1:20" s="31" customFormat="1">
      <c r="A85" s="293">
        <v>82</v>
      </c>
      <c r="B85" s="28"/>
      <c r="C85" s="28"/>
      <c r="D85" s="88"/>
      <c r="E85" s="29"/>
      <c r="F85" s="30"/>
      <c r="G85" s="36">
        <f t="shared" si="1"/>
        <v>0</v>
      </c>
      <c r="H85" s="28"/>
      <c r="M85" s="295"/>
      <c r="N85" s="295"/>
      <c r="O85" s="295"/>
      <c r="P85" s="295"/>
      <c r="Q85" s="295"/>
      <c r="R85" s="295"/>
      <c r="S85" s="295"/>
      <c r="T85" s="295"/>
    </row>
    <row r="86" spans="1:20" s="31" customFormat="1">
      <c r="A86" s="293">
        <v>83</v>
      </c>
      <c r="B86" s="28"/>
      <c r="C86" s="28"/>
      <c r="D86" s="88"/>
      <c r="E86" s="29"/>
      <c r="F86" s="30"/>
      <c r="G86" s="36">
        <f t="shared" si="1"/>
        <v>0</v>
      </c>
      <c r="H86" s="28"/>
      <c r="M86" s="295"/>
      <c r="N86" s="295"/>
      <c r="O86" s="295"/>
      <c r="P86" s="295"/>
      <c r="Q86" s="295"/>
      <c r="R86" s="295"/>
      <c r="S86" s="295"/>
      <c r="T86" s="295"/>
    </row>
    <row r="87" spans="1:20" s="31" customFormat="1">
      <c r="A87" s="293">
        <v>84</v>
      </c>
      <c r="B87" s="28"/>
      <c r="C87" s="28"/>
      <c r="D87" s="88"/>
      <c r="E87" s="29"/>
      <c r="F87" s="30"/>
      <c r="G87" s="36">
        <f t="shared" si="1"/>
        <v>0</v>
      </c>
      <c r="H87" s="28"/>
      <c r="M87" s="295"/>
      <c r="N87" s="295"/>
      <c r="O87" s="295"/>
      <c r="P87" s="295"/>
      <c r="Q87" s="295"/>
      <c r="R87" s="295"/>
      <c r="S87" s="295"/>
      <c r="T87" s="295"/>
    </row>
    <row r="88" spans="1:20" s="31" customFormat="1">
      <c r="A88" s="293">
        <v>85</v>
      </c>
      <c r="B88" s="28"/>
      <c r="C88" s="28"/>
      <c r="D88" s="88"/>
      <c r="E88" s="29"/>
      <c r="F88" s="30"/>
      <c r="G88" s="36">
        <f t="shared" si="1"/>
        <v>0</v>
      </c>
      <c r="H88" s="28"/>
      <c r="M88" s="295"/>
      <c r="N88" s="295"/>
      <c r="O88" s="295"/>
      <c r="P88" s="295"/>
      <c r="Q88" s="295"/>
      <c r="R88" s="295"/>
      <c r="S88" s="295"/>
      <c r="T88" s="295"/>
    </row>
    <row r="89" spans="1:20" s="31" customFormat="1">
      <c r="A89" s="293">
        <v>86</v>
      </c>
      <c r="B89" s="28"/>
      <c r="C89" s="28"/>
      <c r="D89" s="88"/>
      <c r="E89" s="29"/>
      <c r="F89" s="30"/>
      <c r="G89" s="36">
        <f t="shared" si="1"/>
        <v>0</v>
      </c>
      <c r="H89" s="28"/>
      <c r="M89" s="295"/>
      <c r="N89" s="295"/>
      <c r="O89" s="295"/>
      <c r="P89" s="295"/>
      <c r="Q89" s="295"/>
      <c r="R89" s="295"/>
      <c r="S89" s="295"/>
      <c r="T89" s="295"/>
    </row>
    <row r="90" spans="1:20" s="31" customFormat="1">
      <c r="A90" s="293">
        <v>87</v>
      </c>
      <c r="B90" s="28"/>
      <c r="C90" s="28"/>
      <c r="D90" s="88"/>
      <c r="E90" s="29"/>
      <c r="F90" s="30"/>
      <c r="G90" s="36">
        <f t="shared" si="1"/>
        <v>0</v>
      </c>
      <c r="H90" s="28"/>
      <c r="M90" s="295"/>
      <c r="N90" s="295"/>
      <c r="O90" s="295"/>
      <c r="P90" s="295"/>
      <c r="Q90" s="295"/>
      <c r="R90" s="295"/>
      <c r="S90" s="295"/>
      <c r="T90" s="295"/>
    </row>
    <row r="91" spans="1:20" s="31" customFormat="1">
      <c r="A91" s="293">
        <v>88</v>
      </c>
      <c r="B91" s="28"/>
      <c r="C91" s="28"/>
      <c r="D91" s="88"/>
      <c r="E91" s="29"/>
      <c r="F91" s="30"/>
      <c r="G91" s="36">
        <f t="shared" si="1"/>
        <v>0</v>
      </c>
      <c r="H91" s="28"/>
      <c r="M91" s="295"/>
      <c r="N91" s="295"/>
      <c r="O91" s="295"/>
      <c r="P91" s="295"/>
      <c r="Q91" s="295"/>
      <c r="R91" s="295"/>
      <c r="S91" s="295"/>
      <c r="T91" s="295"/>
    </row>
    <row r="92" spans="1:20" s="31" customFormat="1">
      <c r="A92" s="293">
        <v>89</v>
      </c>
      <c r="B92" s="28"/>
      <c r="C92" s="28"/>
      <c r="D92" s="88"/>
      <c r="E92" s="29"/>
      <c r="F92" s="30"/>
      <c r="G92" s="36">
        <f t="shared" si="1"/>
        <v>0</v>
      </c>
      <c r="H92" s="28"/>
      <c r="M92" s="295"/>
      <c r="N92" s="295"/>
      <c r="O92" s="295"/>
      <c r="P92" s="295"/>
      <c r="Q92" s="295"/>
      <c r="R92" s="295"/>
      <c r="S92" s="295"/>
      <c r="T92" s="295"/>
    </row>
    <row r="93" spans="1:20" s="31" customFormat="1">
      <c r="A93" s="293">
        <v>90</v>
      </c>
      <c r="B93" s="28"/>
      <c r="C93" s="28"/>
      <c r="D93" s="88"/>
      <c r="E93" s="29"/>
      <c r="F93" s="30"/>
      <c r="G93" s="36">
        <f t="shared" si="1"/>
        <v>0</v>
      </c>
      <c r="H93" s="28"/>
      <c r="M93" s="295"/>
      <c r="N93" s="295"/>
      <c r="O93" s="295"/>
      <c r="P93" s="295"/>
      <c r="Q93" s="295"/>
      <c r="R93" s="295"/>
      <c r="S93" s="295"/>
      <c r="T93" s="295"/>
    </row>
    <row r="94" spans="1:20" s="31" customFormat="1">
      <c r="A94" s="293">
        <v>91</v>
      </c>
      <c r="B94" s="28"/>
      <c r="C94" s="28"/>
      <c r="D94" s="88"/>
      <c r="E94" s="29"/>
      <c r="F94" s="30"/>
      <c r="G94" s="36">
        <f t="shared" si="1"/>
        <v>0</v>
      </c>
      <c r="H94" s="28"/>
      <c r="M94" s="295"/>
      <c r="N94" s="295"/>
      <c r="O94" s="295"/>
      <c r="P94" s="295"/>
      <c r="Q94" s="295"/>
      <c r="R94" s="295"/>
      <c r="S94" s="295"/>
      <c r="T94" s="295"/>
    </row>
    <row r="95" spans="1:20" s="31" customFormat="1">
      <c r="A95" s="293">
        <v>92</v>
      </c>
      <c r="B95" s="28"/>
      <c r="C95" s="28"/>
      <c r="D95" s="88"/>
      <c r="E95" s="29"/>
      <c r="F95" s="30"/>
      <c r="G95" s="36">
        <f t="shared" si="1"/>
        <v>0</v>
      </c>
      <c r="H95" s="28"/>
      <c r="M95" s="295"/>
      <c r="N95" s="295"/>
      <c r="O95" s="295"/>
      <c r="P95" s="295"/>
      <c r="Q95" s="295"/>
      <c r="R95" s="295"/>
      <c r="S95" s="295"/>
      <c r="T95" s="295"/>
    </row>
    <row r="96" spans="1:20" s="31" customFormat="1">
      <c r="A96" s="293">
        <v>93</v>
      </c>
      <c r="B96" s="28"/>
      <c r="C96" s="28"/>
      <c r="D96" s="88"/>
      <c r="E96" s="29"/>
      <c r="F96" s="30"/>
      <c r="G96" s="36">
        <f t="shared" si="1"/>
        <v>0</v>
      </c>
      <c r="H96" s="28"/>
      <c r="M96" s="295"/>
      <c r="N96" s="295"/>
      <c r="O96" s="295"/>
      <c r="P96" s="295"/>
      <c r="Q96" s="295"/>
      <c r="R96" s="295"/>
      <c r="S96" s="295"/>
      <c r="T96" s="295"/>
    </row>
    <row r="97" spans="1:23" s="31" customFormat="1">
      <c r="A97" s="293">
        <v>94</v>
      </c>
      <c r="B97" s="28"/>
      <c r="C97" s="28"/>
      <c r="D97" s="88"/>
      <c r="E97" s="29"/>
      <c r="F97" s="30"/>
      <c r="G97" s="36">
        <f t="shared" ref="G97:G103" si="2">F97*E97</f>
        <v>0</v>
      </c>
      <c r="H97" s="28"/>
      <c r="M97" s="295"/>
      <c r="N97" s="295"/>
      <c r="O97" s="295"/>
      <c r="P97" s="295"/>
      <c r="Q97" s="295"/>
      <c r="R97" s="295"/>
      <c r="S97" s="295"/>
      <c r="T97" s="295"/>
    </row>
    <row r="98" spans="1:23" s="31" customFormat="1">
      <c r="A98" s="293">
        <v>95</v>
      </c>
      <c r="B98" s="28"/>
      <c r="C98" s="28"/>
      <c r="D98" s="88"/>
      <c r="E98" s="29"/>
      <c r="F98" s="30"/>
      <c r="G98" s="36">
        <f t="shared" si="2"/>
        <v>0</v>
      </c>
      <c r="H98" s="28"/>
      <c r="M98" s="295"/>
      <c r="N98" s="295"/>
      <c r="O98" s="295"/>
      <c r="P98" s="295"/>
      <c r="Q98" s="295"/>
      <c r="R98" s="295"/>
      <c r="S98" s="295"/>
      <c r="T98" s="295"/>
    </row>
    <row r="99" spans="1:23" s="31" customFormat="1">
      <c r="A99" s="293">
        <v>96</v>
      </c>
      <c r="B99" s="28"/>
      <c r="C99" s="28"/>
      <c r="D99" s="88"/>
      <c r="E99" s="29"/>
      <c r="F99" s="30"/>
      <c r="G99" s="36">
        <f t="shared" si="2"/>
        <v>0</v>
      </c>
      <c r="H99" s="28"/>
      <c r="M99" s="295"/>
      <c r="N99" s="295"/>
      <c r="O99" s="295"/>
      <c r="P99" s="295"/>
      <c r="Q99" s="295"/>
      <c r="R99" s="295"/>
      <c r="S99" s="295"/>
      <c r="T99" s="295"/>
    </row>
    <row r="100" spans="1:23" s="31" customFormat="1">
      <c r="A100" s="293">
        <v>97</v>
      </c>
      <c r="B100" s="28"/>
      <c r="C100" s="28"/>
      <c r="D100" s="88"/>
      <c r="E100" s="29"/>
      <c r="F100" s="30"/>
      <c r="G100" s="36">
        <f t="shared" si="2"/>
        <v>0</v>
      </c>
      <c r="H100" s="28"/>
      <c r="M100" s="295"/>
      <c r="N100" s="295"/>
      <c r="O100" s="295"/>
      <c r="P100" s="295"/>
      <c r="Q100" s="295"/>
      <c r="R100" s="295"/>
      <c r="S100" s="295"/>
      <c r="T100" s="295"/>
    </row>
    <row r="101" spans="1:23" s="31" customFormat="1">
      <c r="A101" s="293">
        <v>98</v>
      </c>
      <c r="B101" s="28"/>
      <c r="C101" s="28"/>
      <c r="D101" s="88"/>
      <c r="E101" s="29"/>
      <c r="F101" s="30"/>
      <c r="G101" s="36">
        <f t="shared" si="2"/>
        <v>0</v>
      </c>
      <c r="H101" s="28"/>
      <c r="M101" s="295"/>
      <c r="N101" s="295"/>
      <c r="O101" s="295"/>
      <c r="P101" s="295"/>
      <c r="Q101" s="295"/>
      <c r="R101" s="295"/>
      <c r="S101" s="295"/>
      <c r="T101" s="295"/>
    </row>
    <row r="102" spans="1:23" s="31" customFormat="1">
      <c r="A102" s="293">
        <v>99</v>
      </c>
      <c r="B102" s="28"/>
      <c r="C102" s="28"/>
      <c r="D102" s="88"/>
      <c r="E102" s="29"/>
      <c r="F102" s="30"/>
      <c r="G102" s="36">
        <f t="shared" si="2"/>
        <v>0</v>
      </c>
      <c r="H102" s="28"/>
      <c r="M102" s="295"/>
      <c r="N102" s="295"/>
      <c r="O102" s="295"/>
      <c r="P102" s="295"/>
      <c r="Q102" s="295"/>
      <c r="R102" s="295"/>
      <c r="S102" s="295"/>
      <c r="T102" s="295"/>
    </row>
    <row r="103" spans="1:23" s="31" customFormat="1" ht="13.5" thickBot="1">
      <c r="A103" s="293">
        <v>100</v>
      </c>
      <c r="B103" s="32"/>
      <c r="C103" s="32"/>
      <c r="D103" s="88"/>
      <c r="E103" s="33"/>
      <c r="F103" s="34"/>
      <c r="G103" s="37">
        <f t="shared" si="2"/>
        <v>0</v>
      </c>
      <c r="H103" s="32"/>
      <c r="M103" s="295"/>
      <c r="N103" s="295"/>
      <c r="O103" s="295"/>
      <c r="P103" s="295"/>
      <c r="Q103" s="295"/>
      <c r="R103" s="295"/>
      <c r="S103" s="295"/>
      <c r="T103" s="295"/>
    </row>
    <row r="104" spans="1:23" ht="20.25" customHeight="1" thickBot="1">
      <c r="A104" s="306"/>
      <c r="B104" s="306"/>
      <c r="C104" s="306"/>
      <c r="D104" s="306"/>
      <c r="E104" s="290" t="s">
        <v>2</v>
      </c>
      <c r="F104" s="373">
        <f>SUM(F4:F103)</f>
        <v>46357</v>
      </c>
      <c r="G104" s="38">
        <f>SUM(G4:G103)</f>
        <v>0</v>
      </c>
      <c r="H104" s="318"/>
      <c r="I104" s="31"/>
      <c r="J104" s="31"/>
      <c r="K104" s="31"/>
      <c r="L104" s="31"/>
      <c r="M104" s="295"/>
      <c r="N104" s="295"/>
      <c r="O104" s="295"/>
      <c r="P104" s="295"/>
      <c r="Q104" s="295"/>
      <c r="R104" s="295"/>
      <c r="S104" s="295"/>
      <c r="T104" s="295"/>
      <c r="U104" s="31"/>
      <c r="V104" s="31"/>
      <c r="W104" s="31"/>
    </row>
    <row r="105" spans="1:23">
      <c r="A105" s="295"/>
      <c r="B105" s="295"/>
      <c r="C105" s="31"/>
      <c r="D105" s="298"/>
      <c r="E105" s="295"/>
      <c r="F105" s="31"/>
      <c r="G105" s="31"/>
      <c r="H105" s="31"/>
      <c r="I105" s="31"/>
      <c r="J105" s="31"/>
      <c r="K105" s="31"/>
      <c r="L105" s="31"/>
      <c r="M105" s="295"/>
      <c r="N105" s="295"/>
      <c r="O105" s="295"/>
      <c r="P105" s="295"/>
      <c r="Q105" s="295"/>
      <c r="R105" s="295"/>
      <c r="S105" s="295"/>
      <c r="T105" s="295"/>
      <c r="U105" s="31"/>
      <c r="V105" s="31"/>
      <c r="W105" s="31"/>
    </row>
    <row r="106" spans="1:23">
      <c r="A106" s="295"/>
      <c r="B106" s="295"/>
      <c r="C106" s="31"/>
      <c r="D106" s="298"/>
      <c r="E106" s="295"/>
      <c r="F106" s="31"/>
      <c r="G106" s="31"/>
      <c r="H106" s="31"/>
      <c r="I106" s="31"/>
      <c r="J106" s="31"/>
      <c r="K106" s="31"/>
      <c r="L106" s="31"/>
      <c r="M106" s="295"/>
      <c r="N106" s="295"/>
      <c r="O106" s="295"/>
      <c r="P106" s="295"/>
      <c r="Q106" s="295"/>
      <c r="R106" s="295"/>
      <c r="S106" s="295"/>
      <c r="T106" s="295"/>
      <c r="U106" s="31"/>
      <c r="V106" s="31"/>
      <c r="W106" s="31"/>
    </row>
    <row r="107" spans="1:23">
      <c r="D107" s="298"/>
      <c r="M107" s="295"/>
      <c r="N107" s="295"/>
      <c r="O107" s="295"/>
      <c r="P107" s="295"/>
      <c r="Q107" s="295"/>
      <c r="R107" s="295"/>
      <c r="S107" s="295"/>
      <c r="T107" s="295"/>
      <c r="U107" s="295"/>
      <c r="V107" s="295"/>
      <c r="W107" s="295"/>
    </row>
    <row r="109" spans="1:23">
      <c r="A109" s="295"/>
      <c r="B109" s="295"/>
      <c r="C109" s="295"/>
      <c r="D109" s="298"/>
      <c r="E109" s="295"/>
      <c r="F109" s="295"/>
      <c r="G109" s="295"/>
      <c r="H109" s="295"/>
      <c r="I109" s="295"/>
      <c r="J109" s="295"/>
      <c r="K109" s="295"/>
      <c r="L109" s="295"/>
      <c r="M109" s="295"/>
      <c r="N109" s="295"/>
      <c r="O109" s="295"/>
      <c r="P109" s="295"/>
      <c r="Q109" s="295"/>
      <c r="R109" s="295"/>
      <c r="S109" s="295"/>
      <c r="T109" s="295"/>
    </row>
    <row r="110" spans="1:23">
      <c r="A110" s="295"/>
      <c r="B110" s="295"/>
      <c r="C110" s="295"/>
      <c r="D110" s="298"/>
      <c r="E110" s="295"/>
      <c r="F110" s="295"/>
      <c r="G110" s="295"/>
      <c r="M110" s="295"/>
      <c r="N110" s="295"/>
      <c r="O110" s="295"/>
      <c r="P110" s="295"/>
      <c r="Q110" s="295"/>
      <c r="R110" s="295"/>
      <c r="S110" s="295"/>
      <c r="T110" s="295"/>
    </row>
    <row r="111" spans="1:23">
      <c r="A111" s="295"/>
      <c r="B111" s="295"/>
      <c r="C111" s="295"/>
      <c r="D111" s="298"/>
      <c r="E111" s="295"/>
      <c r="F111" s="295"/>
      <c r="G111" s="295"/>
      <c r="H111" s="295"/>
      <c r="I111" s="295"/>
      <c r="J111" s="295"/>
      <c r="K111" s="295"/>
      <c r="L111" s="295"/>
      <c r="M111" s="295"/>
      <c r="N111" s="295"/>
      <c r="O111" s="295"/>
      <c r="P111" s="295"/>
      <c r="Q111" s="295"/>
      <c r="R111" s="295"/>
      <c r="S111" s="295"/>
      <c r="T111" s="295"/>
    </row>
    <row r="112" spans="1:23">
      <c r="A112" s="295"/>
      <c r="B112" s="295"/>
      <c r="C112" s="295"/>
      <c r="D112" s="298"/>
      <c r="E112" s="295"/>
      <c r="F112" s="295"/>
      <c r="G112" s="295"/>
      <c r="H112" s="295"/>
      <c r="I112" s="295"/>
      <c r="J112" s="31"/>
      <c r="K112" s="31"/>
      <c r="L112" s="31"/>
      <c r="M112" s="295"/>
      <c r="N112" s="295"/>
      <c r="O112" s="295"/>
      <c r="P112" s="295"/>
      <c r="Q112" s="295"/>
      <c r="R112" s="295"/>
      <c r="S112" s="295"/>
      <c r="T112" s="295"/>
    </row>
    <row r="113" spans="1:20">
      <c r="A113" s="295"/>
      <c r="B113" s="295"/>
      <c r="C113" s="31"/>
      <c r="D113" s="298"/>
      <c r="E113" s="31"/>
      <c r="F113" s="31"/>
      <c r="G113" s="31"/>
      <c r="H113" s="31"/>
      <c r="I113" s="31"/>
      <c r="J113" s="31"/>
      <c r="K113" s="31"/>
      <c r="L113" s="31"/>
      <c r="M113" s="295"/>
      <c r="N113" s="295"/>
      <c r="O113" s="295"/>
      <c r="P113" s="295"/>
      <c r="Q113" s="295"/>
      <c r="R113" s="295"/>
      <c r="S113" s="295"/>
      <c r="T113" s="295"/>
    </row>
    <row r="114" spans="1:20">
      <c r="A114" s="295"/>
      <c r="B114" s="295"/>
      <c r="C114" s="31"/>
      <c r="D114" s="298"/>
      <c r="E114" s="31"/>
      <c r="F114" s="31"/>
      <c r="G114" s="31"/>
      <c r="H114" s="31"/>
      <c r="I114" s="31"/>
      <c r="J114" s="31"/>
      <c r="K114" s="31"/>
      <c r="L114" s="31"/>
      <c r="M114" s="295"/>
      <c r="N114" s="295"/>
      <c r="O114" s="295"/>
      <c r="P114" s="295"/>
      <c r="Q114" s="295"/>
      <c r="R114" s="295"/>
      <c r="S114" s="295"/>
      <c r="T114" s="295"/>
    </row>
    <row r="115" spans="1:20">
      <c r="A115" s="295"/>
      <c r="B115" s="295"/>
      <c r="C115" s="31"/>
      <c r="D115" s="298"/>
      <c r="E115" s="31"/>
      <c r="F115" s="31"/>
      <c r="G115" s="31"/>
      <c r="H115" s="31"/>
      <c r="I115" s="31"/>
      <c r="J115" s="31"/>
      <c r="K115" s="31"/>
      <c r="L115" s="31"/>
      <c r="M115" s="295"/>
      <c r="N115" s="295"/>
      <c r="O115" s="295"/>
      <c r="P115" s="295"/>
      <c r="Q115" s="295"/>
      <c r="R115" s="295"/>
      <c r="S115" s="295"/>
      <c r="T115" s="295"/>
    </row>
    <row r="116" spans="1:20">
      <c r="A116" s="295"/>
      <c r="B116" s="295"/>
      <c r="C116" s="31"/>
      <c r="D116" s="298"/>
      <c r="E116" s="31"/>
      <c r="F116" s="31"/>
      <c r="G116" s="31"/>
      <c r="H116" s="31"/>
      <c r="I116" s="31"/>
      <c r="J116" s="31"/>
      <c r="K116" s="31"/>
      <c r="L116" s="31"/>
      <c r="M116" s="295"/>
      <c r="N116" s="295"/>
      <c r="O116" s="295"/>
      <c r="P116" s="295"/>
      <c r="Q116" s="295"/>
      <c r="R116" s="295"/>
      <c r="S116" s="295"/>
      <c r="T116" s="295"/>
    </row>
    <row r="117" spans="1:20">
      <c r="A117" s="295"/>
      <c r="B117" s="295"/>
      <c r="C117" s="31"/>
      <c r="D117" s="298"/>
      <c r="E117" s="31"/>
      <c r="F117" s="31"/>
      <c r="G117" s="31"/>
      <c r="H117" s="31"/>
      <c r="I117" s="31"/>
      <c r="J117" s="31"/>
      <c r="K117" s="31"/>
      <c r="L117" s="31"/>
      <c r="M117" s="295"/>
      <c r="N117" s="295"/>
      <c r="O117" s="295"/>
      <c r="P117" s="295"/>
      <c r="Q117" s="295"/>
      <c r="R117" s="295"/>
      <c r="S117" s="295"/>
      <c r="T117" s="295"/>
    </row>
    <row r="118" spans="1:20">
      <c r="A118" s="295"/>
      <c r="B118" s="295"/>
      <c r="C118" s="31"/>
      <c r="D118" s="298"/>
      <c r="E118" s="31"/>
      <c r="F118" s="31"/>
      <c r="G118" s="31"/>
      <c r="H118" s="31"/>
      <c r="I118" s="31"/>
      <c r="J118" s="31"/>
      <c r="K118" s="31"/>
      <c r="L118" s="31"/>
      <c r="M118" s="295"/>
      <c r="N118" s="295"/>
      <c r="O118" s="295"/>
      <c r="P118" s="295"/>
      <c r="Q118" s="295"/>
      <c r="R118" s="295"/>
      <c r="S118" s="295"/>
      <c r="T118" s="295"/>
    </row>
    <row r="119" spans="1:20">
      <c r="A119" s="295"/>
      <c r="B119" s="295"/>
      <c r="C119" s="31"/>
      <c r="D119" s="298"/>
      <c r="E119" s="31"/>
      <c r="F119" s="31"/>
      <c r="G119" s="31"/>
      <c r="H119" s="31"/>
      <c r="I119" s="31"/>
      <c r="J119" s="31"/>
      <c r="K119" s="31"/>
      <c r="L119" s="31"/>
      <c r="M119" s="295"/>
      <c r="N119" s="295"/>
      <c r="O119" s="295"/>
      <c r="P119" s="295"/>
      <c r="Q119" s="295"/>
      <c r="R119" s="295"/>
      <c r="S119" s="295"/>
      <c r="T119" s="295"/>
    </row>
    <row r="120" spans="1:20">
      <c r="A120" s="295"/>
      <c r="B120" s="295"/>
      <c r="C120" s="31"/>
      <c r="D120" s="298"/>
      <c r="E120" s="31"/>
      <c r="F120" s="31"/>
      <c r="G120" s="31"/>
      <c r="H120" s="31"/>
      <c r="I120" s="31"/>
      <c r="J120" s="31"/>
      <c r="K120" s="31"/>
      <c r="L120" s="31"/>
      <c r="M120" s="295"/>
      <c r="N120" s="295"/>
      <c r="O120" s="295"/>
      <c r="P120" s="295"/>
      <c r="Q120" s="295"/>
      <c r="R120" s="295"/>
      <c r="S120" s="295"/>
      <c r="T120" s="295"/>
    </row>
    <row r="121" spans="1:20">
      <c r="A121" s="295"/>
      <c r="B121" s="295"/>
      <c r="C121" s="31"/>
      <c r="D121" s="298"/>
      <c r="E121" s="31"/>
      <c r="F121" s="31"/>
      <c r="G121" s="31"/>
      <c r="H121" s="31"/>
      <c r="I121" s="31"/>
      <c r="J121" s="31"/>
      <c r="K121" s="31"/>
      <c r="L121" s="31"/>
      <c r="M121" s="295"/>
      <c r="N121" s="295"/>
      <c r="O121" s="295"/>
      <c r="P121" s="295"/>
      <c r="Q121" s="295"/>
      <c r="R121" s="295"/>
      <c r="S121" s="295"/>
      <c r="T121" s="295"/>
    </row>
    <row r="122" spans="1:20">
      <c r="A122" s="295"/>
      <c r="B122" s="295"/>
      <c r="C122" s="31"/>
      <c r="D122" s="298"/>
      <c r="E122" s="31"/>
      <c r="F122" s="31"/>
      <c r="G122" s="31"/>
      <c r="H122" s="31"/>
      <c r="I122" s="31"/>
      <c r="J122" s="31"/>
      <c r="K122" s="31"/>
      <c r="L122" s="31"/>
      <c r="M122" s="295"/>
      <c r="N122" s="295"/>
      <c r="O122" s="295"/>
      <c r="P122" s="295"/>
      <c r="Q122" s="295"/>
      <c r="R122" s="295"/>
      <c r="S122" s="295"/>
      <c r="T122" s="295"/>
    </row>
    <row r="123" spans="1:20">
      <c r="D123" s="298"/>
      <c r="M123" s="295"/>
      <c r="N123" s="295"/>
      <c r="O123" s="295"/>
      <c r="P123" s="295"/>
      <c r="Q123" s="295"/>
      <c r="R123" s="295"/>
      <c r="S123" s="295"/>
      <c r="T123" s="295"/>
    </row>
    <row r="127" spans="1:20">
      <c r="B127" s="24"/>
      <c r="E127" s="295"/>
      <c r="F127" s="295"/>
      <c r="G127" s="295"/>
      <c r="H127" s="295"/>
    </row>
    <row r="128" spans="1:20">
      <c r="B128" s="24"/>
      <c r="E128" s="295"/>
      <c r="F128" s="295"/>
      <c r="G128" s="295"/>
      <c r="H128" s="295"/>
    </row>
    <row r="129" spans="1:23">
      <c r="B129" s="24"/>
      <c r="E129" s="295"/>
      <c r="F129" s="295"/>
      <c r="G129" s="295"/>
      <c r="H129" s="295"/>
    </row>
    <row r="130" spans="1:23">
      <c r="B130" s="24"/>
      <c r="E130" s="295"/>
      <c r="F130" s="295"/>
      <c r="G130" s="295"/>
      <c r="H130" s="295"/>
    </row>
    <row r="131" spans="1:23">
      <c r="B131" s="24"/>
    </row>
    <row r="132" spans="1:23">
      <c r="B132" s="24"/>
    </row>
    <row r="133" spans="1:23">
      <c r="A133" s="31"/>
      <c r="B133" s="178"/>
      <c r="C133" s="31"/>
      <c r="D133" s="294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</row>
    <row r="134" spans="1:23">
      <c r="B134" s="24"/>
    </row>
    <row r="135" spans="1:23">
      <c r="B135" s="24"/>
    </row>
    <row r="136" spans="1:23">
      <c r="B136" s="24"/>
    </row>
    <row r="137" spans="1:23">
      <c r="B137" s="24"/>
    </row>
    <row r="138" spans="1:23">
      <c r="B138" s="24"/>
    </row>
    <row r="139" spans="1:23">
      <c r="B139" s="24"/>
    </row>
    <row r="140" spans="1:23">
      <c r="B140" s="4"/>
    </row>
  </sheetData>
  <sheetProtection password="C70D" sheet="1" objects="1" scenarios="1" formatRows="0"/>
  <mergeCells count="2">
    <mergeCell ref="A1:H1"/>
    <mergeCell ref="A2:H2"/>
  </mergeCells>
  <phoneticPr fontId="9" type="noConversion"/>
  <dataValidations count="2">
    <dataValidation type="list" allowBlank="1" showInputMessage="1" showErrorMessage="1" sqref="B4:B103">
      <formula1>Bens</formula1>
    </dataValidation>
    <dataValidation type="whole" allowBlank="1" showInputMessage="1" showErrorMessage="1" sqref="D4:D103">
      <formula1>1</formula1>
      <formula2>11</formula2>
    </dataValidation>
  </dataValidations>
  <pageMargins left="0.19685039370078741" right="0.19685039370078741" top="0.59055118110236227" bottom="0.59055118110236227" header="0" footer="0"/>
  <pageSetup paperSize="9" scale="74" fitToHeight="0" orientation="landscape" r:id="rId1"/>
  <headerFooter>
    <oddFooter>Página &amp;P de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11"/>
  <sheetViews>
    <sheetView zoomScaleNormal="100" zoomScaleSheetLayoutView="100" workbookViewId="0">
      <pane ySplit="3" topLeftCell="A4" activePane="bottomLeft" state="frozen"/>
      <selection activeCell="A4" sqref="A4"/>
      <selection pane="bottomLeft" activeCell="A4" sqref="A4"/>
    </sheetView>
  </sheetViews>
  <sheetFormatPr defaultRowHeight="12.75"/>
  <cols>
    <col min="1" max="1" width="4.7109375" style="151" customWidth="1"/>
    <col min="2" max="2" width="30.85546875" style="153" customWidth="1"/>
    <col min="3" max="3" width="12.85546875" style="151" bestFit="1" customWidth="1"/>
    <col min="4" max="5" width="10.140625" style="151" customWidth="1"/>
    <col min="6" max="6" width="31.5703125" style="153" customWidth="1"/>
    <col min="7" max="7" width="36" style="154" customWidth="1"/>
    <col min="8" max="8" width="10.7109375" style="246" customWidth="1"/>
    <col min="9" max="16384" width="9.140625" style="144"/>
  </cols>
  <sheetData>
    <row r="1" spans="1:8" ht="62.25" customHeight="1">
      <c r="A1" s="329" t="s">
        <v>342</v>
      </c>
      <c r="B1" s="329"/>
      <c r="C1" s="329"/>
      <c r="D1" s="329"/>
      <c r="E1" s="329"/>
      <c r="F1" s="329"/>
      <c r="G1" s="329"/>
      <c r="H1" s="146"/>
    </row>
    <row r="2" spans="1:8" ht="23.25" customHeight="1" thickBot="1">
      <c r="A2" s="331" t="s">
        <v>294</v>
      </c>
      <c r="B2" s="331"/>
      <c r="C2" s="331"/>
      <c r="D2" s="331"/>
      <c r="E2" s="331"/>
      <c r="F2" s="331"/>
      <c r="G2" s="331"/>
      <c r="H2" s="147"/>
    </row>
    <row r="3" spans="1:8" ht="43.5" customHeight="1" thickBot="1">
      <c r="A3" s="148" t="s">
        <v>285</v>
      </c>
      <c r="B3" s="149" t="s">
        <v>32</v>
      </c>
      <c r="C3" s="149" t="s">
        <v>286</v>
      </c>
      <c r="D3" s="149" t="s">
        <v>301</v>
      </c>
      <c r="E3" s="149" t="s">
        <v>287</v>
      </c>
      <c r="F3" s="150" t="s">
        <v>300</v>
      </c>
      <c r="G3" s="150" t="s">
        <v>290</v>
      </c>
      <c r="H3" s="150" t="s">
        <v>338</v>
      </c>
    </row>
    <row r="4" spans="1:8">
      <c r="A4" s="155">
        <v>1</v>
      </c>
      <c r="B4" s="156"/>
      <c r="C4" s="129"/>
      <c r="D4" s="157"/>
      <c r="E4" s="157"/>
      <c r="F4" s="176"/>
      <c r="G4" s="158"/>
      <c r="H4" s="257">
        <f>(E4-D4+1)*C4</f>
        <v>0</v>
      </c>
    </row>
    <row r="5" spans="1:8">
      <c r="A5" s="155">
        <v>2</v>
      </c>
      <c r="B5" s="156"/>
      <c r="C5" s="129"/>
      <c r="D5" s="157"/>
      <c r="E5" s="157"/>
      <c r="F5" s="156"/>
      <c r="G5" s="158"/>
      <c r="H5" s="257">
        <f t="shared" ref="H5:H68" si="0">(E5-D5+1)*C5</f>
        <v>0</v>
      </c>
    </row>
    <row r="6" spans="1:8">
      <c r="A6" s="155">
        <v>3</v>
      </c>
      <c r="B6" s="156"/>
      <c r="C6" s="129"/>
      <c r="D6" s="157"/>
      <c r="E6" s="157"/>
      <c r="F6" s="156"/>
      <c r="G6" s="158"/>
      <c r="H6" s="257">
        <f t="shared" si="0"/>
        <v>0</v>
      </c>
    </row>
    <row r="7" spans="1:8">
      <c r="A7" s="155">
        <v>4</v>
      </c>
      <c r="B7" s="156"/>
      <c r="C7" s="129"/>
      <c r="D7" s="157"/>
      <c r="E7" s="157"/>
      <c r="F7" s="156"/>
      <c r="G7" s="158"/>
      <c r="H7" s="257">
        <f t="shared" si="0"/>
        <v>0</v>
      </c>
    </row>
    <row r="8" spans="1:8">
      <c r="A8" s="155">
        <v>5</v>
      </c>
      <c r="B8" s="156"/>
      <c r="C8" s="129"/>
      <c r="D8" s="157"/>
      <c r="E8" s="157"/>
      <c r="F8" s="156"/>
      <c r="G8" s="158"/>
      <c r="H8" s="257">
        <f t="shared" si="0"/>
        <v>0</v>
      </c>
    </row>
    <row r="9" spans="1:8">
      <c r="A9" s="155">
        <v>6</v>
      </c>
      <c r="B9" s="156"/>
      <c r="C9" s="129"/>
      <c r="D9" s="157"/>
      <c r="E9" s="157"/>
      <c r="F9" s="156"/>
      <c r="G9" s="158"/>
      <c r="H9" s="257">
        <f t="shared" si="0"/>
        <v>0</v>
      </c>
    </row>
    <row r="10" spans="1:8">
      <c r="A10" s="155">
        <v>7</v>
      </c>
      <c r="B10" s="156"/>
      <c r="C10" s="129"/>
      <c r="D10" s="157"/>
      <c r="E10" s="157"/>
      <c r="F10" s="156"/>
      <c r="G10" s="158"/>
      <c r="H10" s="257">
        <f t="shared" si="0"/>
        <v>0</v>
      </c>
    </row>
    <row r="11" spans="1:8">
      <c r="A11" s="155">
        <v>8</v>
      </c>
      <c r="B11" s="156"/>
      <c r="C11" s="129"/>
      <c r="D11" s="157"/>
      <c r="E11" s="157"/>
      <c r="F11" s="156"/>
      <c r="G11" s="158"/>
      <c r="H11" s="257">
        <f t="shared" si="0"/>
        <v>0</v>
      </c>
    </row>
    <row r="12" spans="1:8">
      <c r="A12" s="155">
        <v>9</v>
      </c>
      <c r="B12" s="156"/>
      <c r="C12" s="129"/>
      <c r="D12" s="157"/>
      <c r="E12" s="157"/>
      <c r="F12" s="156"/>
      <c r="G12" s="158"/>
      <c r="H12" s="257">
        <f t="shared" si="0"/>
        <v>0</v>
      </c>
    </row>
    <row r="13" spans="1:8">
      <c r="A13" s="155">
        <v>10</v>
      </c>
      <c r="B13" s="156"/>
      <c r="C13" s="129"/>
      <c r="D13" s="157"/>
      <c r="E13" s="157"/>
      <c r="F13" s="156"/>
      <c r="G13" s="158"/>
      <c r="H13" s="257">
        <f t="shared" si="0"/>
        <v>0</v>
      </c>
    </row>
    <row r="14" spans="1:8">
      <c r="A14" s="155">
        <v>11</v>
      </c>
      <c r="B14" s="156"/>
      <c r="C14" s="129"/>
      <c r="D14" s="157"/>
      <c r="E14" s="157"/>
      <c r="F14" s="156"/>
      <c r="G14" s="158"/>
      <c r="H14" s="257">
        <f t="shared" si="0"/>
        <v>0</v>
      </c>
    </row>
    <row r="15" spans="1:8">
      <c r="A15" s="155">
        <v>12</v>
      </c>
      <c r="B15" s="156"/>
      <c r="C15" s="129"/>
      <c r="D15" s="157"/>
      <c r="E15" s="157"/>
      <c r="F15" s="156"/>
      <c r="G15" s="158"/>
      <c r="H15" s="257">
        <f t="shared" si="0"/>
        <v>0</v>
      </c>
    </row>
    <row r="16" spans="1:8">
      <c r="A16" s="155">
        <v>13</v>
      </c>
      <c r="B16" s="156"/>
      <c r="C16" s="129"/>
      <c r="D16" s="157"/>
      <c r="E16" s="157"/>
      <c r="F16" s="156"/>
      <c r="G16" s="158"/>
      <c r="H16" s="257">
        <f t="shared" si="0"/>
        <v>0</v>
      </c>
    </row>
    <row r="17" spans="1:8">
      <c r="A17" s="155">
        <v>14</v>
      </c>
      <c r="B17" s="156"/>
      <c r="C17" s="129"/>
      <c r="D17" s="157"/>
      <c r="E17" s="157"/>
      <c r="F17" s="156"/>
      <c r="G17" s="158"/>
      <c r="H17" s="257">
        <f t="shared" si="0"/>
        <v>0</v>
      </c>
    </row>
    <row r="18" spans="1:8">
      <c r="A18" s="155">
        <v>15</v>
      </c>
      <c r="B18" s="156"/>
      <c r="C18" s="129"/>
      <c r="D18" s="157"/>
      <c r="E18" s="157"/>
      <c r="F18" s="156"/>
      <c r="G18" s="158"/>
      <c r="H18" s="257">
        <f t="shared" si="0"/>
        <v>0</v>
      </c>
    </row>
    <row r="19" spans="1:8">
      <c r="A19" s="155">
        <v>16</v>
      </c>
      <c r="B19" s="156"/>
      <c r="C19" s="129"/>
      <c r="D19" s="157"/>
      <c r="E19" s="157"/>
      <c r="F19" s="156"/>
      <c r="G19" s="158"/>
      <c r="H19" s="257">
        <f t="shared" si="0"/>
        <v>0</v>
      </c>
    </row>
    <row r="20" spans="1:8">
      <c r="A20" s="155">
        <v>17</v>
      </c>
      <c r="B20" s="156"/>
      <c r="C20" s="129"/>
      <c r="D20" s="157"/>
      <c r="E20" s="157"/>
      <c r="F20" s="156"/>
      <c r="G20" s="158"/>
      <c r="H20" s="257">
        <f t="shared" si="0"/>
        <v>0</v>
      </c>
    </row>
    <row r="21" spans="1:8">
      <c r="A21" s="155">
        <v>18</v>
      </c>
      <c r="B21" s="156"/>
      <c r="C21" s="129"/>
      <c r="D21" s="157"/>
      <c r="E21" s="157"/>
      <c r="F21" s="156"/>
      <c r="G21" s="158"/>
      <c r="H21" s="257">
        <f t="shared" si="0"/>
        <v>0</v>
      </c>
    </row>
    <row r="22" spans="1:8">
      <c r="A22" s="155">
        <v>19</v>
      </c>
      <c r="B22" s="156"/>
      <c r="C22" s="129"/>
      <c r="D22" s="157"/>
      <c r="E22" s="157"/>
      <c r="F22" s="156"/>
      <c r="G22" s="158"/>
      <c r="H22" s="257">
        <f t="shared" si="0"/>
        <v>0</v>
      </c>
    </row>
    <row r="23" spans="1:8">
      <c r="A23" s="155">
        <v>20</v>
      </c>
      <c r="B23" s="156"/>
      <c r="C23" s="129"/>
      <c r="D23" s="157"/>
      <c r="E23" s="157"/>
      <c r="F23" s="156"/>
      <c r="G23" s="158"/>
      <c r="H23" s="257">
        <f t="shared" si="0"/>
        <v>0</v>
      </c>
    </row>
    <row r="24" spans="1:8">
      <c r="A24" s="155">
        <v>21</v>
      </c>
      <c r="B24" s="156"/>
      <c r="C24" s="129"/>
      <c r="D24" s="157"/>
      <c r="E24" s="157"/>
      <c r="F24" s="156"/>
      <c r="G24" s="158"/>
      <c r="H24" s="257">
        <f t="shared" si="0"/>
        <v>0</v>
      </c>
    </row>
    <row r="25" spans="1:8">
      <c r="A25" s="155">
        <v>22</v>
      </c>
      <c r="B25" s="156"/>
      <c r="C25" s="129"/>
      <c r="D25" s="157"/>
      <c r="E25" s="157"/>
      <c r="F25" s="156"/>
      <c r="G25" s="158"/>
      <c r="H25" s="257">
        <f t="shared" ref="H25:H34" si="1">(E25-D25+1)*C25</f>
        <v>0</v>
      </c>
    </row>
    <row r="26" spans="1:8">
      <c r="A26" s="155">
        <v>23</v>
      </c>
      <c r="B26" s="156"/>
      <c r="C26" s="129"/>
      <c r="D26" s="157"/>
      <c r="E26" s="157"/>
      <c r="F26" s="156"/>
      <c r="G26" s="158"/>
      <c r="H26" s="257">
        <f t="shared" si="1"/>
        <v>0</v>
      </c>
    </row>
    <row r="27" spans="1:8">
      <c r="A27" s="155">
        <v>24</v>
      </c>
      <c r="B27" s="156"/>
      <c r="C27" s="129"/>
      <c r="D27" s="157"/>
      <c r="E27" s="157"/>
      <c r="F27" s="156"/>
      <c r="G27" s="158"/>
      <c r="H27" s="257">
        <f t="shared" si="1"/>
        <v>0</v>
      </c>
    </row>
    <row r="28" spans="1:8">
      <c r="A28" s="155">
        <v>25</v>
      </c>
      <c r="B28" s="156"/>
      <c r="C28" s="129"/>
      <c r="D28" s="157"/>
      <c r="E28" s="157"/>
      <c r="F28" s="156"/>
      <c r="G28" s="158"/>
      <c r="H28" s="257">
        <f t="shared" si="1"/>
        <v>0</v>
      </c>
    </row>
    <row r="29" spans="1:8">
      <c r="A29" s="155">
        <v>26</v>
      </c>
      <c r="B29" s="156"/>
      <c r="C29" s="129"/>
      <c r="D29" s="157"/>
      <c r="E29" s="157"/>
      <c r="F29" s="156"/>
      <c r="G29" s="158"/>
      <c r="H29" s="257">
        <f t="shared" si="1"/>
        <v>0</v>
      </c>
    </row>
    <row r="30" spans="1:8">
      <c r="A30" s="155">
        <v>27</v>
      </c>
      <c r="B30" s="156"/>
      <c r="C30" s="129"/>
      <c r="D30" s="157"/>
      <c r="E30" s="157"/>
      <c r="F30" s="156"/>
      <c r="G30" s="158"/>
      <c r="H30" s="257">
        <f t="shared" si="1"/>
        <v>0</v>
      </c>
    </row>
    <row r="31" spans="1:8">
      <c r="A31" s="155">
        <v>28</v>
      </c>
      <c r="B31" s="156"/>
      <c r="C31" s="129"/>
      <c r="D31" s="157"/>
      <c r="E31" s="157"/>
      <c r="F31" s="156"/>
      <c r="G31" s="158"/>
      <c r="H31" s="257">
        <f t="shared" si="1"/>
        <v>0</v>
      </c>
    </row>
    <row r="32" spans="1:8">
      <c r="A32" s="155">
        <v>29</v>
      </c>
      <c r="B32" s="156"/>
      <c r="C32" s="129"/>
      <c r="D32" s="157"/>
      <c r="E32" s="157"/>
      <c r="F32" s="156"/>
      <c r="G32" s="158"/>
      <c r="H32" s="257">
        <f t="shared" si="1"/>
        <v>0</v>
      </c>
    </row>
    <row r="33" spans="1:8">
      <c r="A33" s="155">
        <v>30</v>
      </c>
      <c r="B33" s="156"/>
      <c r="C33" s="129"/>
      <c r="D33" s="157"/>
      <c r="E33" s="157"/>
      <c r="F33" s="156"/>
      <c r="G33" s="158"/>
      <c r="H33" s="257">
        <f t="shared" si="1"/>
        <v>0</v>
      </c>
    </row>
    <row r="34" spans="1:8">
      <c r="A34" s="155">
        <v>31</v>
      </c>
      <c r="B34" s="156"/>
      <c r="C34" s="129"/>
      <c r="D34" s="157"/>
      <c r="E34" s="157"/>
      <c r="F34" s="156"/>
      <c r="G34" s="158"/>
      <c r="H34" s="257">
        <f t="shared" si="1"/>
        <v>0</v>
      </c>
    </row>
    <row r="35" spans="1:8">
      <c r="A35" s="155">
        <v>32</v>
      </c>
      <c r="B35" s="156"/>
      <c r="C35" s="129"/>
      <c r="D35" s="157"/>
      <c r="E35" s="157"/>
      <c r="F35" s="156"/>
      <c r="G35" s="158"/>
      <c r="H35" s="257">
        <f t="shared" si="0"/>
        <v>0</v>
      </c>
    </row>
    <row r="36" spans="1:8">
      <c r="A36" s="155">
        <v>33</v>
      </c>
      <c r="B36" s="156"/>
      <c r="C36" s="129"/>
      <c r="D36" s="157"/>
      <c r="E36" s="157"/>
      <c r="F36" s="156"/>
      <c r="G36" s="158"/>
      <c r="H36" s="257">
        <f t="shared" si="0"/>
        <v>0</v>
      </c>
    </row>
    <row r="37" spans="1:8">
      <c r="A37" s="155">
        <v>34</v>
      </c>
      <c r="B37" s="156"/>
      <c r="C37" s="129"/>
      <c r="D37" s="157"/>
      <c r="E37" s="157"/>
      <c r="F37" s="156"/>
      <c r="G37" s="158"/>
      <c r="H37" s="257">
        <f t="shared" si="0"/>
        <v>0</v>
      </c>
    </row>
    <row r="38" spans="1:8">
      <c r="A38" s="155">
        <v>35</v>
      </c>
      <c r="B38" s="156"/>
      <c r="C38" s="129"/>
      <c r="D38" s="157"/>
      <c r="E38" s="157"/>
      <c r="F38" s="156"/>
      <c r="G38" s="158"/>
      <c r="H38" s="257">
        <f t="shared" si="0"/>
        <v>0</v>
      </c>
    </row>
    <row r="39" spans="1:8">
      <c r="A39" s="155">
        <v>36</v>
      </c>
      <c r="B39" s="156"/>
      <c r="C39" s="129"/>
      <c r="D39" s="157"/>
      <c r="E39" s="157"/>
      <c r="F39" s="156"/>
      <c r="G39" s="158"/>
      <c r="H39" s="257">
        <f t="shared" si="0"/>
        <v>0</v>
      </c>
    </row>
    <row r="40" spans="1:8">
      <c r="A40" s="155">
        <v>37</v>
      </c>
      <c r="B40" s="156"/>
      <c r="C40" s="129"/>
      <c r="D40" s="157"/>
      <c r="E40" s="157"/>
      <c r="F40" s="156"/>
      <c r="G40" s="158"/>
      <c r="H40" s="257">
        <f t="shared" si="0"/>
        <v>0</v>
      </c>
    </row>
    <row r="41" spans="1:8">
      <c r="A41" s="155">
        <v>38</v>
      </c>
      <c r="B41" s="156"/>
      <c r="C41" s="129"/>
      <c r="D41" s="157"/>
      <c r="E41" s="157"/>
      <c r="F41" s="156"/>
      <c r="G41" s="158"/>
      <c r="H41" s="257">
        <f t="shared" si="0"/>
        <v>0</v>
      </c>
    </row>
    <row r="42" spans="1:8">
      <c r="A42" s="155">
        <v>39</v>
      </c>
      <c r="B42" s="156"/>
      <c r="C42" s="129"/>
      <c r="D42" s="157"/>
      <c r="E42" s="157"/>
      <c r="F42" s="156"/>
      <c r="G42" s="158"/>
      <c r="H42" s="257">
        <f t="shared" si="0"/>
        <v>0</v>
      </c>
    </row>
    <row r="43" spans="1:8">
      <c r="A43" s="155">
        <v>40</v>
      </c>
      <c r="B43" s="156"/>
      <c r="C43" s="129"/>
      <c r="D43" s="157"/>
      <c r="E43" s="157"/>
      <c r="F43" s="156"/>
      <c r="G43" s="158"/>
      <c r="H43" s="257">
        <f t="shared" si="0"/>
        <v>0</v>
      </c>
    </row>
    <row r="44" spans="1:8">
      <c r="A44" s="155">
        <v>41</v>
      </c>
      <c r="B44" s="156"/>
      <c r="C44" s="129"/>
      <c r="D44" s="157"/>
      <c r="E44" s="157"/>
      <c r="F44" s="156"/>
      <c r="G44" s="158"/>
      <c r="H44" s="257">
        <f t="shared" si="0"/>
        <v>0</v>
      </c>
    </row>
    <row r="45" spans="1:8">
      <c r="A45" s="155">
        <v>42</v>
      </c>
      <c r="B45" s="156"/>
      <c r="C45" s="129"/>
      <c r="D45" s="157"/>
      <c r="E45" s="157"/>
      <c r="F45" s="156"/>
      <c r="G45" s="158"/>
      <c r="H45" s="257">
        <f t="shared" si="0"/>
        <v>0</v>
      </c>
    </row>
    <row r="46" spans="1:8">
      <c r="A46" s="155">
        <v>43</v>
      </c>
      <c r="B46" s="156"/>
      <c r="C46" s="129"/>
      <c r="D46" s="157"/>
      <c r="E46" s="157"/>
      <c r="F46" s="156"/>
      <c r="G46" s="158"/>
      <c r="H46" s="257">
        <f t="shared" si="0"/>
        <v>0</v>
      </c>
    </row>
    <row r="47" spans="1:8">
      <c r="A47" s="155">
        <v>44</v>
      </c>
      <c r="B47" s="156"/>
      <c r="C47" s="129"/>
      <c r="D47" s="157"/>
      <c r="E47" s="157"/>
      <c r="F47" s="156"/>
      <c r="G47" s="158"/>
      <c r="H47" s="257">
        <f t="shared" si="0"/>
        <v>0</v>
      </c>
    </row>
    <row r="48" spans="1:8">
      <c r="A48" s="155">
        <v>45</v>
      </c>
      <c r="B48" s="156"/>
      <c r="C48" s="129"/>
      <c r="D48" s="157"/>
      <c r="E48" s="157"/>
      <c r="F48" s="156"/>
      <c r="G48" s="158"/>
      <c r="H48" s="257">
        <f t="shared" si="0"/>
        <v>0</v>
      </c>
    </row>
    <row r="49" spans="1:8">
      <c r="A49" s="155">
        <v>46</v>
      </c>
      <c r="B49" s="156"/>
      <c r="C49" s="129"/>
      <c r="D49" s="157"/>
      <c r="E49" s="157"/>
      <c r="F49" s="156"/>
      <c r="G49" s="158"/>
      <c r="H49" s="257">
        <f t="shared" si="0"/>
        <v>0</v>
      </c>
    </row>
    <row r="50" spans="1:8">
      <c r="A50" s="155">
        <v>47</v>
      </c>
      <c r="B50" s="156"/>
      <c r="C50" s="129"/>
      <c r="D50" s="157"/>
      <c r="E50" s="157"/>
      <c r="F50" s="156"/>
      <c r="G50" s="158"/>
      <c r="H50" s="257">
        <f t="shared" si="0"/>
        <v>0</v>
      </c>
    </row>
    <row r="51" spans="1:8">
      <c r="A51" s="155">
        <v>48</v>
      </c>
      <c r="B51" s="156"/>
      <c r="C51" s="129"/>
      <c r="D51" s="157"/>
      <c r="E51" s="157"/>
      <c r="F51" s="156"/>
      <c r="G51" s="158"/>
      <c r="H51" s="257">
        <f t="shared" si="0"/>
        <v>0</v>
      </c>
    </row>
    <row r="52" spans="1:8">
      <c r="A52" s="155">
        <v>49</v>
      </c>
      <c r="B52" s="156"/>
      <c r="C52" s="129"/>
      <c r="D52" s="157"/>
      <c r="E52" s="157"/>
      <c r="F52" s="156"/>
      <c r="G52" s="158"/>
      <c r="H52" s="257">
        <f t="shared" si="0"/>
        <v>0</v>
      </c>
    </row>
    <row r="53" spans="1:8">
      <c r="A53" s="155">
        <v>50</v>
      </c>
      <c r="B53" s="156"/>
      <c r="C53" s="129"/>
      <c r="D53" s="157"/>
      <c r="E53" s="157"/>
      <c r="F53" s="156"/>
      <c r="G53" s="158"/>
      <c r="H53" s="257">
        <f t="shared" si="0"/>
        <v>0</v>
      </c>
    </row>
    <row r="54" spans="1:8">
      <c r="A54" s="155">
        <v>51</v>
      </c>
      <c r="B54" s="156"/>
      <c r="C54" s="129"/>
      <c r="D54" s="157"/>
      <c r="E54" s="157"/>
      <c r="F54" s="156"/>
      <c r="G54" s="158"/>
      <c r="H54" s="257">
        <f t="shared" si="0"/>
        <v>0</v>
      </c>
    </row>
    <row r="55" spans="1:8">
      <c r="A55" s="155">
        <v>52</v>
      </c>
      <c r="B55" s="156"/>
      <c r="C55" s="129"/>
      <c r="D55" s="157"/>
      <c r="E55" s="157"/>
      <c r="F55" s="156"/>
      <c r="G55" s="158"/>
      <c r="H55" s="257">
        <f t="shared" si="0"/>
        <v>0</v>
      </c>
    </row>
    <row r="56" spans="1:8">
      <c r="A56" s="155">
        <v>53</v>
      </c>
      <c r="B56" s="156"/>
      <c r="C56" s="129"/>
      <c r="D56" s="157"/>
      <c r="E56" s="157"/>
      <c r="F56" s="156"/>
      <c r="G56" s="158"/>
      <c r="H56" s="257">
        <f t="shared" si="0"/>
        <v>0</v>
      </c>
    </row>
    <row r="57" spans="1:8">
      <c r="A57" s="155">
        <v>54</v>
      </c>
      <c r="B57" s="156"/>
      <c r="C57" s="129"/>
      <c r="D57" s="157"/>
      <c r="E57" s="157"/>
      <c r="F57" s="156"/>
      <c r="G57" s="158"/>
      <c r="H57" s="257">
        <f t="shared" si="0"/>
        <v>0</v>
      </c>
    </row>
    <row r="58" spans="1:8">
      <c r="A58" s="155">
        <v>55</v>
      </c>
      <c r="B58" s="156"/>
      <c r="C58" s="129"/>
      <c r="D58" s="157"/>
      <c r="E58" s="157"/>
      <c r="F58" s="156"/>
      <c r="G58" s="158"/>
      <c r="H58" s="257">
        <f t="shared" si="0"/>
        <v>0</v>
      </c>
    </row>
    <row r="59" spans="1:8">
      <c r="A59" s="155">
        <v>56</v>
      </c>
      <c r="B59" s="156"/>
      <c r="C59" s="129"/>
      <c r="D59" s="157"/>
      <c r="E59" s="157"/>
      <c r="F59" s="156"/>
      <c r="G59" s="158"/>
      <c r="H59" s="257">
        <f t="shared" si="0"/>
        <v>0</v>
      </c>
    </row>
    <row r="60" spans="1:8">
      <c r="A60" s="155">
        <v>57</v>
      </c>
      <c r="B60" s="156"/>
      <c r="C60" s="129"/>
      <c r="D60" s="157"/>
      <c r="E60" s="157"/>
      <c r="F60" s="156"/>
      <c r="G60" s="158"/>
      <c r="H60" s="257">
        <f t="shared" si="0"/>
        <v>0</v>
      </c>
    </row>
    <row r="61" spans="1:8">
      <c r="A61" s="155">
        <v>58</v>
      </c>
      <c r="B61" s="156"/>
      <c r="C61" s="129"/>
      <c r="D61" s="157"/>
      <c r="E61" s="157"/>
      <c r="F61" s="156"/>
      <c r="G61" s="158"/>
      <c r="H61" s="257">
        <f t="shared" si="0"/>
        <v>0</v>
      </c>
    </row>
    <row r="62" spans="1:8">
      <c r="A62" s="155">
        <v>59</v>
      </c>
      <c r="B62" s="156"/>
      <c r="C62" s="129"/>
      <c r="D62" s="157"/>
      <c r="E62" s="157"/>
      <c r="F62" s="156"/>
      <c r="G62" s="158"/>
      <c r="H62" s="257">
        <f t="shared" si="0"/>
        <v>0</v>
      </c>
    </row>
    <row r="63" spans="1:8">
      <c r="A63" s="155">
        <v>60</v>
      </c>
      <c r="B63" s="156"/>
      <c r="C63" s="129"/>
      <c r="D63" s="157"/>
      <c r="E63" s="157"/>
      <c r="F63" s="156"/>
      <c r="G63" s="158"/>
      <c r="H63" s="257">
        <f t="shared" si="0"/>
        <v>0</v>
      </c>
    </row>
    <row r="64" spans="1:8">
      <c r="A64" s="155">
        <v>61</v>
      </c>
      <c r="B64" s="156"/>
      <c r="C64" s="129"/>
      <c r="D64" s="157"/>
      <c r="E64" s="157"/>
      <c r="F64" s="156"/>
      <c r="G64" s="158"/>
      <c r="H64" s="257">
        <f t="shared" si="0"/>
        <v>0</v>
      </c>
    </row>
    <row r="65" spans="1:8">
      <c r="A65" s="155">
        <v>62</v>
      </c>
      <c r="B65" s="156"/>
      <c r="C65" s="129"/>
      <c r="D65" s="157"/>
      <c r="E65" s="157"/>
      <c r="F65" s="156"/>
      <c r="G65" s="158"/>
      <c r="H65" s="257">
        <f t="shared" si="0"/>
        <v>0</v>
      </c>
    </row>
    <row r="66" spans="1:8">
      <c r="A66" s="155">
        <v>63</v>
      </c>
      <c r="B66" s="156"/>
      <c r="C66" s="129"/>
      <c r="D66" s="157"/>
      <c r="E66" s="157"/>
      <c r="F66" s="156"/>
      <c r="G66" s="158"/>
      <c r="H66" s="257">
        <f t="shared" si="0"/>
        <v>0</v>
      </c>
    </row>
    <row r="67" spans="1:8">
      <c r="A67" s="155">
        <v>64</v>
      </c>
      <c r="B67" s="156"/>
      <c r="C67" s="129"/>
      <c r="D67" s="157"/>
      <c r="E67" s="157"/>
      <c r="F67" s="156"/>
      <c r="G67" s="158"/>
      <c r="H67" s="257">
        <f t="shared" si="0"/>
        <v>0</v>
      </c>
    </row>
    <row r="68" spans="1:8">
      <c r="A68" s="155">
        <v>65</v>
      </c>
      <c r="B68" s="156"/>
      <c r="C68" s="129"/>
      <c r="D68" s="157"/>
      <c r="E68" s="157"/>
      <c r="F68" s="156"/>
      <c r="G68" s="158"/>
      <c r="H68" s="257">
        <f t="shared" si="0"/>
        <v>0</v>
      </c>
    </row>
    <row r="69" spans="1:8">
      <c r="A69" s="155">
        <v>66</v>
      </c>
      <c r="B69" s="156"/>
      <c r="C69" s="129"/>
      <c r="D69" s="157"/>
      <c r="E69" s="157"/>
      <c r="F69" s="156"/>
      <c r="G69" s="158"/>
      <c r="H69" s="257">
        <f t="shared" ref="H69:H132" si="2">(E69-D69+1)*C69</f>
        <v>0</v>
      </c>
    </row>
    <row r="70" spans="1:8">
      <c r="A70" s="155">
        <v>67</v>
      </c>
      <c r="B70" s="156"/>
      <c r="C70" s="129"/>
      <c r="D70" s="157"/>
      <c r="E70" s="157"/>
      <c r="F70" s="156"/>
      <c r="G70" s="158"/>
      <c r="H70" s="257">
        <f t="shared" si="2"/>
        <v>0</v>
      </c>
    </row>
    <row r="71" spans="1:8">
      <c r="A71" s="155">
        <v>68</v>
      </c>
      <c r="B71" s="156"/>
      <c r="C71" s="129"/>
      <c r="D71" s="157"/>
      <c r="E71" s="157"/>
      <c r="F71" s="156"/>
      <c r="G71" s="158"/>
      <c r="H71" s="257">
        <f t="shared" si="2"/>
        <v>0</v>
      </c>
    </row>
    <row r="72" spans="1:8">
      <c r="A72" s="155">
        <v>69</v>
      </c>
      <c r="B72" s="156"/>
      <c r="C72" s="129"/>
      <c r="D72" s="157"/>
      <c r="E72" s="157"/>
      <c r="F72" s="156"/>
      <c r="G72" s="158"/>
      <c r="H72" s="257">
        <f t="shared" si="2"/>
        <v>0</v>
      </c>
    </row>
    <row r="73" spans="1:8">
      <c r="A73" s="155">
        <v>70</v>
      </c>
      <c r="B73" s="156"/>
      <c r="C73" s="129"/>
      <c r="D73" s="157"/>
      <c r="E73" s="157"/>
      <c r="F73" s="156"/>
      <c r="G73" s="158"/>
      <c r="H73" s="257">
        <f t="shared" si="2"/>
        <v>0</v>
      </c>
    </row>
    <row r="74" spans="1:8">
      <c r="A74" s="155">
        <v>71</v>
      </c>
      <c r="B74" s="156"/>
      <c r="C74" s="129"/>
      <c r="D74" s="157"/>
      <c r="E74" s="157"/>
      <c r="F74" s="156"/>
      <c r="G74" s="158"/>
      <c r="H74" s="257">
        <f t="shared" si="2"/>
        <v>0</v>
      </c>
    </row>
    <row r="75" spans="1:8">
      <c r="A75" s="155">
        <v>72</v>
      </c>
      <c r="B75" s="156"/>
      <c r="C75" s="129"/>
      <c r="D75" s="157"/>
      <c r="E75" s="157"/>
      <c r="F75" s="156"/>
      <c r="G75" s="158"/>
      <c r="H75" s="257">
        <f t="shared" si="2"/>
        <v>0</v>
      </c>
    </row>
    <row r="76" spans="1:8">
      <c r="A76" s="155">
        <v>73</v>
      </c>
      <c r="B76" s="156"/>
      <c r="C76" s="129"/>
      <c r="D76" s="157"/>
      <c r="E76" s="157"/>
      <c r="F76" s="156"/>
      <c r="G76" s="158"/>
      <c r="H76" s="257">
        <f t="shared" si="2"/>
        <v>0</v>
      </c>
    </row>
    <row r="77" spans="1:8">
      <c r="A77" s="155">
        <v>74</v>
      </c>
      <c r="B77" s="156"/>
      <c r="C77" s="129"/>
      <c r="D77" s="157"/>
      <c r="E77" s="157"/>
      <c r="F77" s="156"/>
      <c r="G77" s="158"/>
      <c r="H77" s="257">
        <f t="shared" si="2"/>
        <v>0</v>
      </c>
    </row>
    <row r="78" spans="1:8">
      <c r="A78" s="155">
        <v>75</v>
      </c>
      <c r="B78" s="156"/>
      <c r="C78" s="129"/>
      <c r="D78" s="157"/>
      <c r="E78" s="157"/>
      <c r="F78" s="156"/>
      <c r="G78" s="158"/>
      <c r="H78" s="257">
        <f t="shared" si="2"/>
        <v>0</v>
      </c>
    </row>
    <row r="79" spans="1:8">
      <c r="A79" s="155">
        <v>76</v>
      </c>
      <c r="B79" s="156"/>
      <c r="C79" s="129"/>
      <c r="D79" s="157"/>
      <c r="E79" s="157"/>
      <c r="F79" s="156"/>
      <c r="G79" s="158"/>
      <c r="H79" s="257">
        <f t="shared" si="2"/>
        <v>0</v>
      </c>
    </row>
    <row r="80" spans="1:8">
      <c r="A80" s="155">
        <v>77</v>
      </c>
      <c r="B80" s="156"/>
      <c r="C80" s="129"/>
      <c r="D80" s="157"/>
      <c r="E80" s="157"/>
      <c r="F80" s="156"/>
      <c r="G80" s="158"/>
      <c r="H80" s="257">
        <f t="shared" si="2"/>
        <v>0</v>
      </c>
    </row>
    <row r="81" spans="1:8">
      <c r="A81" s="155">
        <v>78</v>
      </c>
      <c r="B81" s="156"/>
      <c r="C81" s="129"/>
      <c r="D81" s="157"/>
      <c r="E81" s="157"/>
      <c r="F81" s="156"/>
      <c r="G81" s="158"/>
      <c r="H81" s="257">
        <f t="shared" si="2"/>
        <v>0</v>
      </c>
    </row>
    <row r="82" spans="1:8">
      <c r="A82" s="155">
        <v>79</v>
      </c>
      <c r="B82" s="156"/>
      <c r="C82" s="129"/>
      <c r="D82" s="157"/>
      <c r="E82" s="157"/>
      <c r="F82" s="156"/>
      <c r="G82" s="158"/>
      <c r="H82" s="257">
        <f t="shared" si="2"/>
        <v>0</v>
      </c>
    </row>
    <row r="83" spans="1:8">
      <c r="A83" s="155">
        <v>80</v>
      </c>
      <c r="B83" s="156"/>
      <c r="C83" s="129"/>
      <c r="D83" s="157"/>
      <c r="E83" s="157"/>
      <c r="F83" s="156"/>
      <c r="G83" s="158"/>
      <c r="H83" s="257">
        <f t="shared" si="2"/>
        <v>0</v>
      </c>
    </row>
    <row r="84" spans="1:8">
      <c r="A84" s="155">
        <v>81</v>
      </c>
      <c r="B84" s="156"/>
      <c r="C84" s="129"/>
      <c r="D84" s="157"/>
      <c r="E84" s="157"/>
      <c r="F84" s="156"/>
      <c r="G84" s="158"/>
      <c r="H84" s="257">
        <f t="shared" si="2"/>
        <v>0</v>
      </c>
    </row>
    <row r="85" spans="1:8">
      <c r="A85" s="155">
        <v>82</v>
      </c>
      <c r="B85" s="156"/>
      <c r="C85" s="129"/>
      <c r="D85" s="157"/>
      <c r="E85" s="157"/>
      <c r="F85" s="156"/>
      <c r="G85" s="158"/>
      <c r="H85" s="257">
        <f t="shared" si="2"/>
        <v>0</v>
      </c>
    </row>
    <row r="86" spans="1:8">
      <c r="A86" s="155">
        <v>83</v>
      </c>
      <c r="B86" s="156"/>
      <c r="C86" s="129"/>
      <c r="D86" s="157"/>
      <c r="E86" s="157"/>
      <c r="F86" s="156"/>
      <c r="G86" s="158"/>
      <c r="H86" s="257">
        <f t="shared" si="2"/>
        <v>0</v>
      </c>
    </row>
    <row r="87" spans="1:8">
      <c r="A87" s="155">
        <v>84</v>
      </c>
      <c r="B87" s="156"/>
      <c r="C87" s="129"/>
      <c r="D87" s="157"/>
      <c r="E87" s="157"/>
      <c r="F87" s="156"/>
      <c r="G87" s="158"/>
      <c r="H87" s="257">
        <f t="shared" si="2"/>
        <v>0</v>
      </c>
    </row>
    <row r="88" spans="1:8">
      <c r="A88" s="155">
        <v>85</v>
      </c>
      <c r="B88" s="156"/>
      <c r="C88" s="129"/>
      <c r="D88" s="157"/>
      <c r="E88" s="157"/>
      <c r="F88" s="156"/>
      <c r="G88" s="158"/>
      <c r="H88" s="257">
        <f t="shared" si="2"/>
        <v>0</v>
      </c>
    </row>
    <row r="89" spans="1:8">
      <c r="A89" s="155">
        <v>86</v>
      </c>
      <c r="B89" s="156"/>
      <c r="C89" s="129"/>
      <c r="D89" s="157"/>
      <c r="E89" s="157"/>
      <c r="F89" s="156"/>
      <c r="G89" s="158"/>
      <c r="H89" s="257">
        <f t="shared" si="2"/>
        <v>0</v>
      </c>
    </row>
    <row r="90" spans="1:8">
      <c r="A90" s="155">
        <v>87</v>
      </c>
      <c r="B90" s="156"/>
      <c r="C90" s="129"/>
      <c r="D90" s="157"/>
      <c r="E90" s="157"/>
      <c r="F90" s="156"/>
      <c r="G90" s="158"/>
      <c r="H90" s="257">
        <f t="shared" si="2"/>
        <v>0</v>
      </c>
    </row>
    <row r="91" spans="1:8">
      <c r="A91" s="155">
        <v>88</v>
      </c>
      <c r="B91" s="156"/>
      <c r="C91" s="129"/>
      <c r="D91" s="157"/>
      <c r="E91" s="157"/>
      <c r="F91" s="156"/>
      <c r="G91" s="158"/>
      <c r="H91" s="257">
        <f t="shared" si="2"/>
        <v>0</v>
      </c>
    </row>
    <row r="92" spans="1:8">
      <c r="A92" s="155">
        <v>89</v>
      </c>
      <c r="B92" s="156"/>
      <c r="C92" s="129"/>
      <c r="D92" s="157"/>
      <c r="E92" s="157"/>
      <c r="F92" s="156"/>
      <c r="G92" s="158"/>
      <c r="H92" s="257">
        <f t="shared" si="2"/>
        <v>0</v>
      </c>
    </row>
    <row r="93" spans="1:8">
      <c r="A93" s="155">
        <v>90</v>
      </c>
      <c r="B93" s="156"/>
      <c r="C93" s="129"/>
      <c r="D93" s="157"/>
      <c r="E93" s="157"/>
      <c r="F93" s="156"/>
      <c r="G93" s="158"/>
      <c r="H93" s="257">
        <f t="shared" si="2"/>
        <v>0</v>
      </c>
    </row>
    <row r="94" spans="1:8">
      <c r="A94" s="155">
        <v>91</v>
      </c>
      <c r="B94" s="156"/>
      <c r="C94" s="129"/>
      <c r="D94" s="157"/>
      <c r="E94" s="157"/>
      <c r="F94" s="156"/>
      <c r="G94" s="158"/>
      <c r="H94" s="257">
        <f t="shared" si="2"/>
        <v>0</v>
      </c>
    </row>
    <row r="95" spans="1:8">
      <c r="A95" s="155">
        <v>92</v>
      </c>
      <c r="B95" s="156"/>
      <c r="C95" s="129"/>
      <c r="D95" s="157"/>
      <c r="E95" s="157"/>
      <c r="F95" s="156"/>
      <c r="G95" s="158"/>
      <c r="H95" s="257">
        <f t="shared" si="2"/>
        <v>0</v>
      </c>
    </row>
    <row r="96" spans="1:8">
      <c r="A96" s="155">
        <v>93</v>
      </c>
      <c r="B96" s="156"/>
      <c r="C96" s="129"/>
      <c r="D96" s="157"/>
      <c r="E96" s="157"/>
      <c r="F96" s="156"/>
      <c r="G96" s="158"/>
      <c r="H96" s="257">
        <f t="shared" si="2"/>
        <v>0</v>
      </c>
    </row>
    <row r="97" spans="1:8">
      <c r="A97" s="155">
        <v>94</v>
      </c>
      <c r="B97" s="156"/>
      <c r="C97" s="129"/>
      <c r="D97" s="157"/>
      <c r="E97" s="157"/>
      <c r="F97" s="156"/>
      <c r="G97" s="158"/>
      <c r="H97" s="257">
        <f t="shared" si="2"/>
        <v>0</v>
      </c>
    </row>
    <row r="98" spans="1:8">
      <c r="A98" s="155">
        <v>95</v>
      </c>
      <c r="B98" s="156"/>
      <c r="C98" s="129"/>
      <c r="D98" s="157"/>
      <c r="E98" s="157"/>
      <c r="F98" s="156"/>
      <c r="G98" s="158"/>
      <c r="H98" s="257">
        <f t="shared" si="2"/>
        <v>0</v>
      </c>
    </row>
    <row r="99" spans="1:8">
      <c r="A99" s="155">
        <v>96</v>
      </c>
      <c r="B99" s="156"/>
      <c r="C99" s="129"/>
      <c r="D99" s="157"/>
      <c r="E99" s="157"/>
      <c r="F99" s="156"/>
      <c r="G99" s="158"/>
      <c r="H99" s="257">
        <f t="shared" si="2"/>
        <v>0</v>
      </c>
    </row>
    <row r="100" spans="1:8">
      <c r="A100" s="155">
        <v>97</v>
      </c>
      <c r="B100" s="156"/>
      <c r="C100" s="129"/>
      <c r="D100" s="157"/>
      <c r="E100" s="157"/>
      <c r="F100" s="156"/>
      <c r="G100" s="158"/>
      <c r="H100" s="257">
        <f t="shared" si="2"/>
        <v>0</v>
      </c>
    </row>
    <row r="101" spans="1:8">
      <c r="A101" s="155">
        <v>98</v>
      </c>
      <c r="B101" s="156"/>
      <c r="C101" s="129"/>
      <c r="D101" s="157"/>
      <c r="E101" s="157"/>
      <c r="F101" s="156"/>
      <c r="G101" s="158"/>
      <c r="H101" s="257">
        <f t="shared" si="2"/>
        <v>0</v>
      </c>
    </row>
    <row r="102" spans="1:8">
      <c r="A102" s="155">
        <v>99</v>
      </c>
      <c r="B102" s="156"/>
      <c r="C102" s="129"/>
      <c r="D102" s="157"/>
      <c r="E102" s="157"/>
      <c r="F102" s="156"/>
      <c r="G102" s="158"/>
      <c r="H102" s="257">
        <f t="shared" si="2"/>
        <v>0</v>
      </c>
    </row>
    <row r="103" spans="1:8">
      <c r="A103" s="155">
        <v>100</v>
      </c>
      <c r="B103" s="156"/>
      <c r="C103" s="129"/>
      <c r="D103" s="157"/>
      <c r="E103" s="157"/>
      <c r="F103" s="156"/>
      <c r="G103" s="158"/>
      <c r="H103" s="257">
        <f t="shared" si="2"/>
        <v>0</v>
      </c>
    </row>
    <row r="104" spans="1:8">
      <c r="A104" s="155">
        <v>101</v>
      </c>
      <c r="B104" s="156"/>
      <c r="C104" s="129"/>
      <c r="D104" s="157"/>
      <c r="E104" s="157"/>
      <c r="F104" s="156"/>
      <c r="G104" s="158"/>
      <c r="H104" s="257">
        <f t="shared" si="2"/>
        <v>0</v>
      </c>
    </row>
    <row r="105" spans="1:8">
      <c r="A105" s="155">
        <v>102</v>
      </c>
      <c r="B105" s="156"/>
      <c r="C105" s="129"/>
      <c r="D105" s="157"/>
      <c r="E105" s="157"/>
      <c r="F105" s="156"/>
      <c r="G105" s="158"/>
      <c r="H105" s="257">
        <f t="shared" si="2"/>
        <v>0</v>
      </c>
    </row>
    <row r="106" spans="1:8">
      <c r="A106" s="155">
        <v>103</v>
      </c>
      <c r="B106" s="156"/>
      <c r="C106" s="129"/>
      <c r="D106" s="157"/>
      <c r="E106" s="157"/>
      <c r="F106" s="156"/>
      <c r="G106" s="158"/>
      <c r="H106" s="257">
        <f t="shared" si="2"/>
        <v>0</v>
      </c>
    </row>
    <row r="107" spans="1:8">
      <c r="A107" s="155">
        <v>104</v>
      </c>
      <c r="B107" s="156"/>
      <c r="C107" s="129"/>
      <c r="D107" s="157"/>
      <c r="E107" s="157"/>
      <c r="F107" s="156"/>
      <c r="G107" s="158"/>
      <c r="H107" s="257">
        <f t="shared" si="2"/>
        <v>0</v>
      </c>
    </row>
    <row r="108" spans="1:8">
      <c r="A108" s="155">
        <v>105</v>
      </c>
      <c r="B108" s="156"/>
      <c r="C108" s="129"/>
      <c r="D108" s="157"/>
      <c r="E108" s="157"/>
      <c r="F108" s="156"/>
      <c r="G108" s="158"/>
      <c r="H108" s="257">
        <f t="shared" si="2"/>
        <v>0</v>
      </c>
    </row>
    <row r="109" spans="1:8">
      <c r="A109" s="155">
        <v>106</v>
      </c>
      <c r="B109" s="156"/>
      <c r="C109" s="129"/>
      <c r="D109" s="157"/>
      <c r="E109" s="157"/>
      <c r="F109" s="156"/>
      <c r="G109" s="158"/>
      <c r="H109" s="257">
        <f t="shared" si="2"/>
        <v>0</v>
      </c>
    </row>
    <row r="110" spans="1:8">
      <c r="A110" s="155">
        <v>107</v>
      </c>
      <c r="B110" s="156"/>
      <c r="C110" s="129"/>
      <c r="D110" s="157"/>
      <c r="E110" s="157"/>
      <c r="F110" s="156"/>
      <c r="G110" s="158"/>
      <c r="H110" s="257">
        <f t="shared" si="2"/>
        <v>0</v>
      </c>
    </row>
    <row r="111" spans="1:8">
      <c r="A111" s="155">
        <v>108</v>
      </c>
      <c r="B111" s="156"/>
      <c r="C111" s="129"/>
      <c r="D111" s="157"/>
      <c r="E111" s="157"/>
      <c r="F111" s="156"/>
      <c r="G111" s="158"/>
      <c r="H111" s="257">
        <f t="shared" si="2"/>
        <v>0</v>
      </c>
    </row>
    <row r="112" spans="1:8">
      <c r="A112" s="155">
        <v>109</v>
      </c>
      <c r="B112" s="156"/>
      <c r="C112" s="129"/>
      <c r="D112" s="157"/>
      <c r="E112" s="157"/>
      <c r="F112" s="156"/>
      <c r="G112" s="158"/>
      <c r="H112" s="257">
        <f t="shared" si="2"/>
        <v>0</v>
      </c>
    </row>
    <row r="113" spans="1:8">
      <c r="A113" s="155">
        <v>110</v>
      </c>
      <c r="B113" s="156"/>
      <c r="C113" s="129"/>
      <c r="D113" s="157"/>
      <c r="E113" s="157"/>
      <c r="F113" s="156"/>
      <c r="G113" s="158"/>
      <c r="H113" s="257">
        <f t="shared" si="2"/>
        <v>0</v>
      </c>
    </row>
    <row r="114" spans="1:8">
      <c r="A114" s="155">
        <v>111</v>
      </c>
      <c r="B114" s="156"/>
      <c r="C114" s="129"/>
      <c r="D114" s="157"/>
      <c r="E114" s="157"/>
      <c r="F114" s="156"/>
      <c r="G114" s="158"/>
      <c r="H114" s="257">
        <f t="shared" si="2"/>
        <v>0</v>
      </c>
    </row>
    <row r="115" spans="1:8">
      <c r="A115" s="155">
        <v>112</v>
      </c>
      <c r="B115" s="156"/>
      <c r="C115" s="129"/>
      <c r="D115" s="157"/>
      <c r="E115" s="157"/>
      <c r="F115" s="156"/>
      <c r="G115" s="158"/>
      <c r="H115" s="257">
        <f t="shared" si="2"/>
        <v>0</v>
      </c>
    </row>
    <row r="116" spans="1:8">
      <c r="A116" s="155">
        <v>113</v>
      </c>
      <c r="B116" s="156"/>
      <c r="C116" s="129"/>
      <c r="D116" s="157"/>
      <c r="E116" s="157"/>
      <c r="F116" s="156"/>
      <c r="G116" s="158"/>
      <c r="H116" s="257">
        <f t="shared" si="2"/>
        <v>0</v>
      </c>
    </row>
    <row r="117" spans="1:8">
      <c r="A117" s="155">
        <v>114</v>
      </c>
      <c r="B117" s="156"/>
      <c r="C117" s="129"/>
      <c r="D117" s="157"/>
      <c r="E117" s="157"/>
      <c r="F117" s="156"/>
      <c r="G117" s="158"/>
      <c r="H117" s="257">
        <f t="shared" si="2"/>
        <v>0</v>
      </c>
    </row>
    <row r="118" spans="1:8">
      <c r="A118" s="155">
        <v>115</v>
      </c>
      <c r="B118" s="156"/>
      <c r="C118" s="129"/>
      <c r="D118" s="157"/>
      <c r="E118" s="157"/>
      <c r="F118" s="156"/>
      <c r="G118" s="158"/>
      <c r="H118" s="257">
        <f t="shared" si="2"/>
        <v>0</v>
      </c>
    </row>
    <row r="119" spans="1:8">
      <c r="A119" s="155">
        <v>116</v>
      </c>
      <c r="B119" s="156"/>
      <c r="C119" s="129"/>
      <c r="D119" s="157"/>
      <c r="E119" s="157"/>
      <c r="F119" s="156"/>
      <c r="G119" s="158"/>
      <c r="H119" s="257">
        <f t="shared" si="2"/>
        <v>0</v>
      </c>
    </row>
    <row r="120" spans="1:8">
      <c r="A120" s="155">
        <v>117</v>
      </c>
      <c r="B120" s="156"/>
      <c r="C120" s="129"/>
      <c r="D120" s="157"/>
      <c r="E120" s="157"/>
      <c r="F120" s="156"/>
      <c r="G120" s="158"/>
      <c r="H120" s="257">
        <f t="shared" si="2"/>
        <v>0</v>
      </c>
    </row>
    <row r="121" spans="1:8">
      <c r="A121" s="155">
        <v>118</v>
      </c>
      <c r="B121" s="156"/>
      <c r="C121" s="129"/>
      <c r="D121" s="157"/>
      <c r="E121" s="157"/>
      <c r="F121" s="156"/>
      <c r="G121" s="158"/>
      <c r="H121" s="257">
        <f t="shared" si="2"/>
        <v>0</v>
      </c>
    </row>
    <row r="122" spans="1:8">
      <c r="A122" s="155">
        <v>119</v>
      </c>
      <c r="B122" s="156"/>
      <c r="C122" s="129"/>
      <c r="D122" s="157"/>
      <c r="E122" s="157"/>
      <c r="F122" s="156"/>
      <c r="G122" s="158"/>
      <c r="H122" s="257">
        <f t="shared" si="2"/>
        <v>0</v>
      </c>
    </row>
    <row r="123" spans="1:8">
      <c r="A123" s="155">
        <v>120</v>
      </c>
      <c r="B123" s="156"/>
      <c r="C123" s="129"/>
      <c r="D123" s="157"/>
      <c r="E123" s="157"/>
      <c r="F123" s="156"/>
      <c r="G123" s="158"/>
      <c r="H123" s="257">
        <f t="shared" si="2"/>
        <v>0</v>
      </c>
    </row>
    <row r="124" spans="1:8">
      <c r="A124" s="155">
        <v>121</v>
      </c>
      <c r="B124" s="156"/>
      <c r="C124" s="129"/>
      <c r="D124" s="157"/>
      <c r="E124" s="157"/>
      <c r="F124" s="156"/>
      <c r="G124" s="158"/>
      <c r="H124" s="257">
        <f t="shared" si="2"/>
        <v>0</v>
      </c>
    </row>
    <row r="125" spans="1:8">
      <c r="A125" s="155">
        <v>122</v>
      </c>
      <c r="B125" s="156"/>
      <c r="C125" s="129"/>
      <c r="D125" s="157"/>
      <c r="E125" s="157"/>
      <c r="F125" s="156"/>
      <c r="G125" s="158"/>
      <c r="H125" s="257">
        <f t="shared" si="2"/>
        <v>0</v>
      </c>
    </row>
    <row r="126" spans="1:8">
      <c r="A126" s="155">
        <v>123</v>
      </c>
      <c r="B126" s="156"/>
      <c r="C126" s="129"/>
      <c r="D126" s="157"/>
      <c r="E126" s="157"/>
      <c r="F126" s="156"/>
      <c r="G126" s="158"/>
      <c r="H126" s="257">
        <f t="shared" si="2"/>
        <v>0</v>
      </c>
    </row>
    <row r="127" spans="1:8">
      <c r="A127" s="155">
        <v>124</v>
      </c>
      <c r="B127" s="156"/>
      <c r="C127" s="129"/>
      <c r="D127" s="157"/>
      <c r="E127" s="157"/>
      <c r="F127" s="156"/>
      <c r="G127" s="158"/>
      <c r="H127" s="257">
        <f t="shared" si="2"/>
        <v>0</v>
      </c>
    </row>
    <row r="128" spans="1:8">
      <c r="A128" s="155">
        <v>125</v>
      </c>
      <c r="B128" s="156"/>
      <c r="C128" s="129"/>
      <c r="D128" s="157"/>
      <c r="E128" s="157"/>
      <c r="F128" s="156"/>
      <c r="G128" s="158"/>
      <c r="H128" s="257">
        <f t="shared" si="2"/>
        <v>0</v>
      </c>
    </row>
    <row r="129" spans="1:8">
      <c r="A129" s="155">
        <v>126</v>
      </c>
      <c r="B129" s="156"/>
      <c r="C129" s="129"/>
      <c r="D129" s="157"/>
      <c r="E129" s="157"/>
      <c r="F129" s="156"/>
      <c r="G129" s="158"/>
      <c r="H129" s="257">
        <f t="shared" si="2"/>
        <v>0</v>
      </c>
    </row>
    <row r="130" spans="1:8">
      <c r="A130" s="155">
        <v>127</v>
      </c>
      <c r="B130" s="156"/>
      <c r="C130" s="129"/>
      <c r="D130" s="157"/>
      <c r="E130" s="157"/>
      <c r="F130" s="156"/>
      <c r="G130" s="158"/>
      <c r="H130" s="257">
        <f t="shared" si="2"/>
        <v>0</v>
      </c>
    </row>
    <row r="131" spans="1:8">
      <c r="A131" s="155">
        <v>128</v>
      </c>
      <c r="B131" s="156"/>
      <c r="C131" s="129"/>
      <c r="D131" s="157"/>
      <c r="E131" s="157"/>
      <c r="F131" s="156"/>
      <c r="G131" s="158"/>
      <c r="H131" s="257">
        <f t="shared" si="2"/>
        <v>0</v>
      </c>
    </row>
    <row r="132" spans="1:8">
      <c r="A132" s="155">
        <v>129</v>
      </c>
      <c r="B132" s="156"/>
      <c r="C132" s="129"/>
      <c r="D132" s="157"/>
      <c r="E132" s="157"/>
      <c r="F132" s="156"/>
      <c r="G132" s="158"/>
      <c r="H132" s="257">
        <f t="shared" si="2"/>
        <v>0</v>
      </c>
    </row>
    <row r="133" spans="1:8">
      <c r="A133" s="155">
        <v>130</v>
      </c>
      <c r="B133" s="156"/>
      <c r="C133" s="129"/>
      <c r="D133" s="157"/>
      <c r="E133" s="157"/>
      <c r="F133" s="156"/>
      <c r="G133" s="158"/>
      <c r="H133" s="257">
        <f t="shared" ref="H133:H196" si="3">(E133-D133+1)*C133</f>
        <v>0</v>
      </c>
    </row>
    <row r="134" spans="1:8">
      <c r="A134" s="155">
        <v>131</v>
      </c>
      <c r="B134" s="156"/>
      <c r="C134" s="129"/>
      <c r="D134" s="157"/>
      <c r="E134" s="157"/>
      <c r="F134" s="156"/>
      <c r="G134" s="158"/>
      <c r="H134" s="257">
        <f t="shared" si="3"/>
        <v>0</v>
      </c>
    </row>
    <row r="135" spans="1:8">
      <c r="A135" s="155">
        <v>132</v>
      </c>
      <c r="B135" s="156"/>
      <c r="C135" s="129"/>
      <c r="D135" s="157"/>
      <c r="E135" s="157"/>
      <c r="F135" s="156"/>
      <c r="G135" s="158"/>
      <c r="H135" s="257">
        <f t="shared" si="3"/>
        <v>0</v>
      </c>
    </row>
    <row r="136" spans="1:8">
      <c r="A136" s="155">
        <v>133</v>
      </c>
      <c r="B136" s="156"/>
      <c r="C136" s="129"/>
      <c r="D136" s="157"/>
      <c r="E136" s="157"/>
      <c r="F136" s="156"/>
      <c r="G136" s="158"/>
      <c r="H136" s="257">
        <f t="shared" si="3"/>
        <v>0</v>
      </c>
    </row>
    <row r="137" spans="1:8">
      <c r="A137" s="155">
        <v>134</v>
      </c>
      <c r="B137" s="156"/>
      <c r="C137" s="129"/>
      <c r="D137" s="157"/>
      <c r="E137" s="157"/>
      <c r="F137" s="156"/>
      <c r="G137" s="158"/>
      <c r="H137" s="257">
        <f t="shared" si="3"/>
        <v>0</v>
      </c>
    </row>
    <row r="138" spans="1:8">
      <c r="A138" s="155">
        <v>135</v>
      </c>
      <c r="B138" s="156"/>
      <c r="C138" s="129"/>
      <c r="D138" s="157"/>
      <c r="E138" s="157"/>
      <c r="F138" s="156"/>
      <c r="G138" s="158"/>
      <c r="H138" s="257">
        <f t="shared" si="3"/>
        <v>0</v>
      </c>
    </row>
    <row r="139" spans="1:8">
      <c r="A139" s="155">
        <v>136</v>
      </c>
      <c r="B139" s="156"/>
      <c r="C139" s="129"/>
      <c r="D139" s="157"/>
      <c r="E139" s="157"/>
      <c r="F139" s="156"/>
      <c r="G139" s="158"/>
      <c r="H139" s="257">
        <f t="shared" si="3"/>
        <v>0</v>
      </c>
    </row>
    <row r="140" spans="1:8">
      <c r="A140" s="155">
        <v>137</v>
      </c>
      <c r="B140" s="156"/>
      <c r="C140" s="129"/>
      <c r="D140" s="157"/>
      <c r="E140" s="157"/>
      <c r="F140" s="156"/>
      <c r="G140" s="158"/>
      <c r="H140" s="257">
        <f t="shared" si="3"/>
        <v>0</v>
      </c>
    </row>
    <row r="141" spans="1:8">
      <c r="A141" s="155">
        <v>138</v>
      </c>
      <c r="B141" s="156"/>
      <c r="C141" s="129"/>
      <c r="D141" s="157"/>
      <c r="E141" s="157"/>
      <c r="F141" s="156"/>
      <c r="G141" s="158"/>
      <c r="H141" s="257">
        <f t="shared" si="3"/>
        <v>0</v>
      </c>
    </row>
    <row r="142" spans="1:8">
      <c r="A142" s="155">
        <v>139</v>
      </c>
      <c r="B142" s="156"/>
      <c r="C142" s="129"/>
      <c r="D142" s="157"/>
      <c r="E142" s="157"/>
      <c r="F142" s="156"/>
      <c r="G142" s="158"/>
      <c r="H142" s="257">
        <f t="shared" si="3"/>
        <v>0</v>
      </c>
    </row>
    <row r="143" spans="1:8">
      <c r="A143" s="155">
        <v>140</v>
      </c>
      <c r="B143" s="156"/>
      <c r="C143" s="129"/>
      <c r="D143" s="157"/>
      <c r="E143" s="157"/>
      <c r="F143" s="156"/>
      <c r="G143" s="158"/>
      <c r="H143" s="257">
        <f t="shared" si="3"/>
        <v>0</v>
      </c>
    </row>
    <row r="144" spans="1:8">
      <c r="A144" s="155">
        <v>141</v>
      </c>
      <c r="B144" s="156"/>
      <c r="C144" s="129"/>
      <c r="D144" s="157"/>
      <c r="E144" s="157"/>
      <c r="F144" s="156"/>
      <c r="G144" s="158"/>
      <c r="H144" s="257">
        <f t="shared" si="3"/>
        <v>0</v>
      </c>
    </row>
    <row r="145" spans="1:8">
      <c r="A145" s="155">
        <v>142</v>
      </c>
      <c r="B145" s="156"/>
      <c r="C145" s="129"/>
      <c r="D145" s="157"/>
      <c r="E145" s="157"/>
      <c r="F145" s="156"/>
      <c r="G145" s="158"/>
      <c r="H145" s="257">
        <f t="shared" si="3"/>
        <v>0</v>
      </c>
    </row>
    <row r="146" spans="1:8">
      <c r="A146" s="155">
        <v>143</v>
      </c>
      <c r="B146" s="156"/>
      <c r="C146" s="129"/>
      <c r="D146" s="157"/>
      <c r="E146" s="157"/>
      <c r="F146" s="156"/>
      <c r="G146" s="158"/>
      <c r="H146" s="257">
        <f t="shared" si="3"/>
        <v>0</v>
      </c>
    </row>
    <row r="147" spans="1:8">
      <c r="A147" s="155">
        <v>144</v>
      </c>
      <c r="B147" s="156"/>
      <c r="C147" s="129"/>
      <c r="D147" s="157"/>
      <c r="E147" s="157"/>
      <c r="F147" s="156"/>
      <c r="G147" s="158"/>
      <c r="H147" s="257">
        <f t="shared" si="3"/>
        <v>0</v>
      </c>
    </row>
    <row r="148" spans="1:8">
      <c r="A148" s="155">
        <v>145</v>
      </c>
      <c r="B148" s="156"/>
      <c r="C148" s="129"/>
      <c r="D148" s="157"/>
      <c r="E148" s="157"/>
      <c r="F148" s="156"/>
      <c r="G148" s="158"/>
      <c r="H148" s="257">
        <f t="shared" si="3"/>
        <v>0</v>
      </c>
    </row>
    <row r="149" spans="1:8">
      <c r="A149" s="155">
        <v>146</v>
      </c>
      <c r="B149" s="156"/>
      <c r="C149" s="129"/>
      <c r="D149" s="157"/>
      <c r="E149" s="157"/>
      <c r="F149" s="156"/>
      <c r="G149" s="158"/>
      <c r="H149" s="257">
        <f t="shared" si="3"/>
        <v>0</v>
      </c>
    </row>
    <row r="150" spans="1:8">
      <c r="A150" s="155">
        <v>147</v>
      </c>
      <c r="B150" s="156"/>
      <c r="C150" s="129"/>
      <c r="D150" s="157"/>
      <c r="E150" s="157"/>
      <c r="F150" s="156"/>
      <c r="G150" s="158"/>
      <c r="H150" s="257">
        <f t="shared" si="3"/>
        <v>0</v>
      </c>
    </row>
    <row r="151" spans="1:8">
      <c r="A151" s="155">
        <v>148</v>
      </c>
      <c r="B151" s="156"/>
      <c r="C151" s="129"/>
      <c r="D151" s="157"/>
      <c r="E151" s="157"/>
      <c r="F151" s="156"/>
      <c r="G151" s="158"/>
      <c r="H151" s="257">
        <f t="shared" si="3"/>
        <v>0</v>
      </c>
    </row>
    <row r="152" spans="1:8">
      <c r="A152" s="155">
        <v>149</v>
      </c>
      <c r="B152" s="156"/>
      <c r="C152" s="129"/>
      <c r="D152" s="157"/>
      <c r="E152" s="157"/>
      <c r="F152" s="156"/>
      <c r="G152" s="158"/>
      <c r="H152" s="257">
        <f t="shared" si="3"/>
        <v>0</v>
      </c>
    </row>
    <row r="153" spans="1:8">
      <c r="A153" s="155">
        <v>150</v>
      </c>
      <c r="B153" s="156"/>
      <c r="C153" s="129"/>
      <c r="D153" s="157"/>
      <c r="E153" s="157"/>
      <c r="F153" s="156"/>
      <c r="G153" s="158"/>
      <c r="H153" s="257">
        <f t="shared" si="3"/>
        <v>0</v>
      </c>
    </row>
    <row r="154" spans="1:8">
      <c r="A154" s="155">
        <v>151</v>
      </c>
      <c r="B154" s="156"/>
      <c r="C154" s="129"/>
      <c r="D154" s="157"/>
      <c r="E154" s="157"/>
      <c r="F154" s="156"/>
      <c r="G154" s="158"/>
      <c r="H154" s="257">
        <f t="shared" si="3"/>
        <v>0</v>
      </c>
    </row>
    <row r="155" spans="1:8">
      <c r="A155" s="155">
        <v>152</v>
      </c>
      <c r="B155" s="156"/>
      <c r="C155" s="129"/>
      <c r="D155" s="157"/>
      <c r="E155" s="157"/>
      <c r="F155" s="156"/>
      <c r="G155" s="158"/>
      <c r="H155" s="257">
        <f t="shared" si="3"/>
        <v>0</v>
      </c>
    </row>
    <row r="156" spans="1:8">
      <c r="A156" s="155">
        <v>153</v>
      </c>
      <c r="B156" s="156"/>
      <c r="C156" s="129"/>
      <c r="D156" s="157"/>
      <c r="E156" s="157"/>
      <c r="F156" s="156"/>
      <c r="G156" s="158"/>
      <c r="H156" s="257">
        <f t="shared" si="3"/>
        <v>0</v>
      </c>
    </row>
    <row r="157" spans="1:8">
      <c r="A157" s="155">
        <v>154</v>
      </c>
      <c r="B157" s="156"/>
      <c r="C157" s="129"/>
      <c r="D157" s="157"/>
      <c r="E157" s="157"/>
      <c r="F157" s="156"/>
      <c r="G157" s="158"/>
      <c r="H157" s="257">
        <f t="shared" si="3"/>
        <v>0</v>
      </c>
    </row>
    <row r="158" spans="1:8">
      <c r="A158" s="155">
        <v>155</v>
      </c>
      <c r="B158" s="156"/>
      <c r="C158" s="129"/>
      <c r="D158" s="157"/>
      <c r="E158" s="157"/>
      <c r="F158" s="156"/>
      <c r="G158" s="158"/>
      <c r="H158" s="257">
        <f t="shared" si="3"/>
        <v>0</v>
      </c>
    </row>
    <row r="159" spans="1:8">
      <c r="A159" s="155">
        <v>156</v>
      </c>
      <c r="B159" s="156"/>
      <c r="C159" s="129"/>
      <c r="D159" s="157"/>
      <c r="E159" s="157"/>
      <c r="F159" s="156"/>
      <c r="G159" s="158"/>
      <c r="H159" s="257">
        <f t="shared" si="3"/>
        <v>0</v>
      </c>
    </row>
    <row r="160" spans="1:8">
      <c r="A160" s="155">
        <v>157</v>
      </c>
      <c r="B160" s="156"/>
      <c r="C160" s="129"/>
      <c r="D160" s="157"/>
      <c r="E160" s="157"/>
      <c r="F160" s="156"/>
      <c r="G160" s="158"/>
      <c r="H160" s="257">
        <f t="shared" si="3"/>
        <v>0</v>
      </c>
    </row>
    <row r="161" spans="1:8">
      <c r="A161" s="155">
        <v>158</v>
      </c>
      <c r="B161" s="156"/>
      <c r="C161" s="129"/>
      <c r="D161" s="157"/>
      <c r="E161" s="157"/>
      <c r="F161" s="156"/>
      <c r="G161" s="158"/>
      <c r="H161" s="257">
        <f t="shared" si="3"/>
        <v>0</v>
      </c>
    </row>
    <row r="162" spans="1:8">
      <c r="A162" s="155">
        <v>159</v>
      </c>
      <c r="B162" s="156"/>
      <c r="C162" s="129"/>
      <c r="D162" s="157"/>
      <c r="E162" s="157"/>
      <c r="F162" s="156"/>
      <c r="G162" s="158"/>
      <c r="H162" s="257">
        <f t="shared" si="3"/>
        <v>0</v>
      </c>
    </row>
    <row r="163" spans="1:8">
      <c r="A163" s="155">
        <v>160</v>
      </c>
      <c r="B163" s="156"/>
      <c r="C163" s="129"/>
      <c r="D163" s="157"/>
      <c r="E163" s="157"/>
      <c r="F163" s="156"/>
      <c r="G163" s="158"/>
      <c r="H163" s="257">
        <f t="shared" si="3"/>
        <v>0</v>
      </c>
    </row>
    <row r="164" spans="1:8">
      <c r="A164" s="155">
        <v>161</v>
      </c>
      <c r="B164" s="156"/>
      <c r="C164" s="129"/>
      <c r="D164" s="157"/>
      <c r="E164" s="157"/>
      <c r="F164" s="156"/>
      <c r="G164" s="158"/>
      <c r="H164" s="257">
        <f t="shared" si="3"/>
        <v>0</v>
      </c>
    </row>
    <row r="165" spans="1:8">
      <c r="A165" s="155">
        <v>162</v>
      </c>
      <c r="B165" s="156"/>
      <c r="C165" s="129"/>
      <c r="D165" s="157"/>
      <c r="E165" s="157"/>
      <c r="F165" s="156"/>
      <c r="G165" s="158"/>
      <c r="H165" s="257">
        <f t="shared" si="3"/>
        <v>0</v>
      </c>
    </row>
    <row r="166" spans="1:8">
      <c r="A166" s="155">
        <v>163</v>
      </c>
      <c r="B166" s="156"/>
      <c r="C166" s="129"/>
      <c r="D166" s="157"/>
      <c r="E166" s="157"/>
      <c r="F166" s="156"/>
      <c r="G166" s="158"/>
      <c r="H166" s="257">
        <f t="shared" si="3"/>
        <v>0</v>
      </c>
    </row>
    <row r="167" spans="1:8">
      <c r="A167" s="155">
        <v>164</v>
      </c>
      <c r="B167" s="156"/>
      <c r="C167" s="129"/>
      <c r="D167" s="157"/>
      <c r="E167" s="157"/>
      <c r="F167" s="156"/>
      <c r="G167" s="158"/>
      <c r="H167" s="257">
        <f t="shared" si="3"/>
        <v>0</v>
      </c>
    </row>
    <row r="168" spans="1:8">
      <c r="A168" s="155">
        <v>165</v>
      </c>
      <c r="B168" s="156"/>
      <c r="C168" s="129"/>
      <c r="D168" s="157"/>
      <c r="E168" s="157"/>
      <c r="F168" s="156"/>
      <c r="G168" s="158"/>
      <c r="H168" s="257">
        <f t="shared" si="3"/>
        <v>0</v>
      </c>
    </row>
    <row r="169" spans="1:8">
      <c r="A169" s="155">
        <v>166</v>
      </c>
      <c r="B169" s="156"/>
      <c r="C169" s="129"/>
      <c r="D169" s="157"/>
      <c r="E169" s="157"/>
      <c r="F169" s="156"/>
      <c r="G169" s="158"/>
      <c r="H169" s="257">
        <f t="shared" si="3"/>
        <v>0</v>
      </c>
    </row>
    <row r="170" spans="1:8">
      <c r="A170" s="155">
        <v>167</v>
      </c>
      <c r="B170" s="156"/>
      <c r="C170" s="129"/>
      <c r="D170" s="157"/>
      <c r="E170" s="157"/>
      <c r="F170" s="156"/>
      <c r="G170" s="158"/>
      <c r="H170" s="257">
        <f t="shared" si="3"/>
        <v>0</v>
      </c>
    </row>
    <row r="171" spans="1:8">
      <c r="A171" s="155">
        <v>168</v>
      </c>
      <c r="B171" s="156"/>
      <c r="C171" s="129"/>
      <c r="D171" s="157"/>
      <c r="E171" s="157"/>
      <c r="F171" s="156"/>
      <c r="G171" s="158"/>
      <c r="H171" s="257">
        <f t="shared" si="3"/>
        <v>0</v>
      </c>
    </row>
    <row r="172" spans="1:8">
      <c r="A172" s="155">
        <v>169</v>
      </c>
      <c r="B172" s="156"/>
      <c r="C172" s="129"/>
      <c r="D172" s="157"/>
      <c r="E172" s="157"/>
      <c r="F172" s="156"/>
      <c r="G172" s="158"/>
      <c r="H172" s="257">
        <f t="shared" si="3"/>
        <v>0</v>
      </c>
    </row>
    <row r="173" spans="1:8">
      <c r="A173" s="155">
        <v>170</v>
      </c>
      <c r="B173" s="156"/>
      <c r="C173" s="129"/>
      <c r="D173" s="157"/>
      <c r="E173" s="157"/>
      <c r="F173" s="156"/>
      <c r="G173" s="158"/>
      <c r="H173" s="257">
        <f t="shared" si="3"/>
        <v>0</v>
      </c>
    </row>
    <row r="174" spans="1:8">
      <c r="A174" s="155">
        <v>171</v>
      </c>
      <c r="B174" s="156"/>
      <c r="C174" s="129"/>
      <c r="D174" s="157"/>
      <c r="E174" s="157"/>
      <c r="F174" s="156"/>
      <c r="G174" s="158"/>
      <c r="H174" s="257">
        <f t="shared" si="3"/>
        <v>0</v>
      </c>
    </row>
    <row r="175" spans="1:8">
      <c r="A175" s="155">
        <v>172</v>
      </c>
      <c r="B175" s="156"/>
      <c r="C175" s="129"/>
      <c r="D175" s="157"/>
      <c r="E175" s="157"/>
      <c r="F175" s="156"/>
      <c r="G175" s="158"/>
      <c r="H175" s="257">
        <f t="shared" si="3"/>
        <v>0</v>
      </c>
    </row>
    <row r="176" spans="1:8">
      <c r="A176" s="155">
        <v>173</v>
      </c>
      <c r="B176" s="156"/>
      <c r="C176" s="129"/>
      <c r="D176" s="157"/>
      <c r="E176" s="157"/>
      <c r="F176" s="156"/>
      <c r="G176" s="158"/>
      <c r="H176" s="257">
        <f t="shared" si="3"/>
        <v>0</v>
      </c>
    </row>
    <row r="177" spans="1:8">
      <c r="A177" s="155">
        <v>174</v>
      </c>
      <c r="B177" s="156"/>
      <c r="C177" s="129"/>
      <c r="D177" s="157"/>
      <c r="E177" s="157"/>
      <c r="F177" s="156"/>
      <c r="G177" s="158"/>
      <c r="H177" s="257">
        <f t="shared" si="3"/>
        <v>0</v>
      </c>
    </row>
    <row r="178" spans="1:8">
      <c r="A178" s="155">
        <v>175</v>
      </c>
      <c r="B178" s="156"/>
      <c r="C178" s="129"/>
      <c r="D178" s="157"/>
      <c r="E178" s="157"/>
      <c r="F178" s="156"/>
      <c r="G178" s="158"/>
      <c r="H178" s="257">
        <f t="shared" si="3"/>
        <v>0</v>
      </c>
    </row>
    <row r="179" spans="1:8">
      <c r="A179" s="155">
        <v>176</v>
      </c>
      <c r="B179" s="156"/>
      <c r="C179" s="129"/>
      <c r="D179" s="157"/>
      <c r="E179" s="157"/>
      <c r="F179" s="156"/>
      <c r="G179" s="158"/>
      <c r="H179" s="257">
        <f t="shared" si="3"/>
        <v>0</v>
      </c>
    </row>
    <row r="180" spans="1:8">
      <c r="A180" s="155">
        <v>177</v>
      </c>
      <c r="B180" s="156"/>
      <c r="C180" s="129"/>
      <c r="D180" s="157"/>
      <c r="E180" s="157"/>
      <c r="F180" s="156"/>
      <c r="G180" s="158"/>
      <c r="H180" s="257">
        <f t="shared" si="3"/>
        <v>0</v>
      </c>
    </row>
    <row r="181" spans="1:8">
      <c r="A181" s="155">
        <v>178</v>
      </c>
      <c r="B181" s="156"/>
      <c r="C181" s="129"/>
      <c r="D181" s="157"/>
      <c r="E181" s="157"/>
      <c r="F181" s="156"/>
      <c r="G181" s="158"/>
      <c r="H181" s="257">
        <f t="shared" si="3"/>
        <v>0</v>
      </c>
    </row>
    <row r="182" spans="1:8">
      <c r="A182" s="155">
        <v>179</v>
      </c>
      <c r="B182" s="156"/>
      <c r="C182" s="129"/>
      <c r="D182" s="157"/>
      <c r="E182" s="157"/>
      <c r="F182" s="156"/>
      <c r="G182" s="158"/>
      <c r="H182" s="257">
        <f t="shared" si="3"/>
        <v>0</v>
      </c>
    </row>
    <row r="183" spans="1:8">
      <c r="A183" s="155">
        <v>180</v>
      </c>
      <c r="B183" s="156"/>
      <c r="C183" s="129"/>
      <c r="D183" s="157"/>
      <c r="E183" s="157"/>
      <c r="F183" s="156"/>
      <c r="G183" s="158"/>
      <c r="H183" s="257">
        <f t="shared" si="3"/>
        <v>0</v>
      </c>
    </row>
    <row r="184" spans="1:8">
      <c r="A184" s="155">
        <v>181</v>
      </c>
      <c r="B184" s="156"/>
      <c r="C184" s="129"/>
      <c r="D184" s="157"/>
      <c r="E184" s="157"/>
      <c r="F184" s="156"/>
      <c r="G184" s="158"/>
      <c r="H184" s="257">
        <f t="shared" si="3"/>
        <v>0</v>
      </c>
    </row>
    <row r="185" spans="1:8">
      <c r="A185" s="155">
        <v>182</v>
      </c>
      <c r="B185" s="156"/>
      <c r="C185" s="129"/>
      <c r="D185" s="157"/>
      <c r="E185" s="157"/>
      <c r="F185" s="156"/>
      <c r="G185" s="158"/>
      <c r="H185" s="257">
        <f t="shared" si="3"/>
        <v>0</v>
      </c>
    </row>
    <row r="186" spans="1:8">
      <c r="A186" s="155">
        <v>183</v>
      </c>
      <c r="B186" s="156"/>
      <c r="C186" s="129"/>
      <c r="D186" s="157"/>
      <c r="E186" s="157"/>
      <c r="F186" s="156"/>
      <c r="G186" s="158"/>
      <c r="H186" s="257">
        <f t="shared" si="3"/>
        <v>0</v>
      </c>
    </row>
    <row r="187" spans="1:8">
      <c r="A187" s="155">
        <v>184</v>
      </c>
      <c r="B187" s="156"/>
      <c r="C187" s="129"/>
      <c r="D187" s="157"/>
      <c r="E187" s="157"/>
      <c r="F187" s="156"/>
      <c r="G187" s="158"/>
      <c r="H187" s="257">
        <f t="shared" si="3"/>
        <v>0</v>
      </c>
    </row>
    <row r="188" spans="1:8">
      <c r="A188" s="155">
        <v>185</v>
      </c>
      <c r="B188" s="156"/>
      <c r="C188" s="129"/>
      <c r="D188" s="157"/>
      <c r="E188" s="157"/>
      <c r="F188" s="156"/>
      <c r="G188" s="158"/>
      <c r="H188" s="257">
        <f t="shared" si="3"/>
        <v>0</v>
      </c>
    </row>
    <row r="189" spans="1:8">
      <c r="A189" s="155">
        <v>186</v>
      </c>
      <c r="B189" s="156"/>
      <c r="C189" s="129"/>
      <c r="D189" s="157"/>
      <c r="E189" s="157"/>
      <c r="F189" s="156"/>
      <c r="G189" s="158"/>
      <c r="H189" s="257">
        <f t="shared" si="3"/>
        <v>0</v>
      </c>
    </row>
    <row r="190" spans="1:8">
      <c r="A190" s="155">
        <v>187</v>
      </c>
      <c r="B190" s="156"/>
      <c r="C190" s="129"/>
      <c r="D190" s="157"/>
      <c r="E190" s="157"/>
      <c r="F190" s="156"/>
      <c r="G190" s="158"/>
      <c r="H190" s="257">
        <f t="shared" si="3"/>
        <v>0</v>
      </c>
    </row>
    <row r="191" spans="1:8">
      <c r="A191" s="155">
        <v>188</v>
      </c>
      <c r="B191" s="156"/>
      <c r="C191" s="129"/>
      <c r="D191" s="157"/>
      <c r="E191" s="157"/>
      <c r="F191" s="156"/>
      <c r="G191" s="158"/>
      <c r="H191" s="257">
        <f t="shared" si="3"/>
        <v>0</v>
      </c>
    </row>
    <row r="192" spans="1:8">
      <c r="A192" s="155">
        <v>189</v>
      </c>
      <c r="B192" s="156"/>
      <c r="C192" s="129"/>
      <c r="D192" s="157"/>
      <c r="E192" s="157"/>
      <c r="F192" s="156"/>
      <c r="G192" s="158"/>
      <c r="H192" s="257">
        <f t="shared" si="3"/>
        <v>0</v>
      </c>
    </row>
    <row r="193" spans="1:8">
      <c r="A193" s="155">
        <v>190</v>
      </c>
      <c r="B193" s="156"/>
      <c r="C193" s="129"/>
      <c r="D193" s="157"/>
      <c r="E193" s="157"/>
      <c r="F193" s="156"/>
      <c r="G193" s="158"/>
      <c r="H193" s="257">
        <f t="shared" si="3"/>
        <v>0</v>
      </c>
    </row>
    <row r="194" spans="1:8">
      <c r="A194" s="155">
        <v>191</v>
      </c>
      <c r="B194" s="156"/>
      <c r="C194" s="129"/>
      <c r="D194" s="157"/>
      <c r="E194" s="157"/>
      <c r="F194" s="156"/>
      <c r="G194" s="158"/>
      <c r="H194" s="257">
        <f t="shared" si="3"/>
        <v>0</v>
      </c>
    </row>
    <row r="195" spans="1:8">
      <c r="A195" s="155">
        <v>192</v>
      </c>
      <c r="B195" s="156"/>
      <c r="C195" s="129"/>
      <c r="D195" s="157"/>
      <c r="E195" s="157"/>
      <c r="F195" s="156"/>
      <c r="G195" s="158"/>
      <c r="H195" s="257">
        <f t="shared" si="3"/>
        <v>0</v>
      </c>
    </row>
    <row r="196" spans="1:8">
      <c r="A196" s="155">
        <v>193</v>
      </c>
      <c r="B196" s="156"/>
      <c r="C196" s="129"/>
      <c r="D196" s="157"/>
      <c r="E196" s="157"/>
      <c r="F196" s="156"/>
      <c r="G196" s="158"/>
      <c r="H196" s="257">
        <f t="shared" si="3"/>
        <v>0</v>
      </c>
    </row>
    <row r="197" spans="1:8">
      <c r="A197" s="155">
        <v>194</v>
      </c>
      <c r="B197" s="156"/>
      <c r="C197" s="129"/>
      <c r="D197" s="157"/>
      <c r="E197" s="157"/>
      <c r="F197" s="156"/>
      <c r="G197" s="158"/>
      <c r="H197" s="257">
        <f t="shared" ref="H197:H260" si="4">(E197-D197+1)*C197</f>
        <v>0</v>
      </c>
    </row>
    <row r="198" spans="1:8">
      <c r="A198" s="155">
        <v>195</v>
      </c>
      <c r="B198" s="156"/>
      <c r="C198" s="129"/>
      <c r="D198" s="157"/>
      <c r="E198" s="157"/>
      <c r="F198" s="156"/>
      <c r="G198" s="158"/>
      <c r="H198" s="257">
        <f t="shared" si="4"/>
        <v>0</v>
      </c>
    </row>
    <row r="199" spans="1:8">
      <c r="A199" s="155">
        <v>196</v>
      </c>
      <c r="B199" s="156"/>
      <c r="C199" s="129"/>
      <c r="D199" s="157"/>
      <c r="E199" s="157"/>
      <c r="F199" s="156"/>
      <c r="G199" s="158"/>
      <c r="H199" s="257">
        <f t="shared" si="4"/>
        <v>0</v>
      </c>
    </row>
    <row r="200" spans="1:8">
      <c r="A200" s="155">
        <v>197</v>
      </c>
      <c r="B200" s="156"/>
      <c r="C200" s="129"/>
      <c r="D200" s="157"/>
      <c r="E200" s="157"/>
      <c r="F200" s="156"/>
      <c r="G200" s="158"/>
      <c r="H200" s="257">
        <f t="shared" si="4"/>
        <v>0</v>
      </c>
    </row>
    <row r="201" spans="1:8">
      <c r="A201" s="155">
        <v>198</v>
      </c>
      <c r="B201" s="156"/>
      <c r="C201" s="129"/>
      <c r="D201" s="157"/>
      <c r="E201" s="157"/>
      <c r="F201" s="156"/>
      <c r="G201" s="158"/>
      <c r="H201" s="257">
        <f t="shared" si="4"/>
        <v>0</v>
      </c>
    </row>
    <row r="202" spans="1:8">
      <c r="A202" s="155">
        <v>199</v>
      </c>
      <c r="B202" s="156"/>
      <c r="C202" s="129"/>
      <c r="D202" s="157"/>
      <c r="E202" s="157"/>
      <c r="F202" s="156"/>
      <c r="G202" s="158"/>
      <c r="H202" s="257">
        <f t="shared" si="4"/>
        <v>0</v>
      </c>
    </row>
    <row r="203" spans="1:8">
      <c r="A203" s="155">
        <v>200</v>
      </c>
      <c r="B203" s="156"/>
      <c r="C203" s="129"/>
      <c r="D203" s="157"/>
      <c r="E203" s="157"/>
      <c r="F203" s="156"/>
      <c r="G203" s="158"/>
      <c r="H203" s="257">
        <f t="shared" si="4"/>
        <v>0</v>
      </c>
    </row>
    <row r="204" spans="1:8">
      <c r="A204" s="155">
        <v>201</v>
      </c>
      <c r="B204" s="156"/>
      <c r="C204" s="129"/>
      <c r="D204" s="157"/>
      <c r="E204" s="157"/>
      <c r="F204" s="156"/>
      <c r="G204" s="158"/>
      <c r="H204" s="257">
        <f t="shared" si="4"/>
        <v>0</v>
      </c>
    </row>
    <row r="205" spans="1:8">
      <c r="A205" s="155">
        <v>202</v>
      </c>
      <c r="B205" s="156"/>
      <c r="C205" s="129"/>
      <c r="D205" s="157"/>
      <c r="E205" s="157"/>
      <c r="F205" s="156"/>
      <c r="G205" s="158"/>
      <c r="H205" s="257">
        <f t="shared" si="4"/>
        <v>0</v>
      </c>
    </row>
    <row r="206" spans="1:8">
      <c r="A206" s="155">
        <v>203</v>
      </c>
      <c r="B206" s="156"/>
      <c r="C206" s="129"/>
      <c r="D206" s="157"/>
      <c r="E206" s="157"/>
      <c r="F206" s="156"/>
      <c r="G206" s="158"/>
      <c r="H206" s="257">
        <f t="shared" si="4"/>
        <v>0</v>
      </c>
    </row>
    <row r="207" spans="1:8">
      <c r="A207" s="155">
        <v>204</v>
      </c>
      <c r="B207" s="156"/>
      <c r="C207" s="129"/>
      <c r="D207" s="157"/>
      <c r="E207" s="157"/>
      <c r="F207" s="156"/>
      <c r="G207" s="158"/>
      <c r="H207" s="257">
        <f t="shared" si="4"/>
        <v>0</v>
      </c>
    </row>
    <row r="208" spans="1:8">
      <c r="A208" s="155">
        <v>205</v>
      </c>
      <c r="B208" s="156"/>
      <c r="C208" s="129"/>
      <c r="D208" s="157"/>
      <c r="E208" s="157"/>
      <c r="F208" s="156"/>
      <c r="G208" s="158"/>
      <c r="H208" s="257">
        <f t="shared" si="4"/>
        <v>0</v>
      </c>
    </row>
    <row r="209" spans="1:8">
      <c r="A209" s="155">
        <v>206</v>
      </c>
      <c r="B209" s="156"/>
      <c r="C209" s="129"/>
      <c r="D209" s="157"/>
      <c r="E209" s="157"/>
      <c r="F209" s="156"/>
      <c r="G209" s="158"/>
      <c r="H209" s="257">
        <f t="shared" si="4"/>
        <v>0</v>
      </c>
    </row>
    <row r="210" spans="1:8">
      <c r="A210" s="155">
        <v>207</v>
      </c>
      <c r="B210" s="156"/>
      <c r="C210" s="129"/>
      <c r="D210" s="157"/>
      <c r="E210" s="157"/>
      <c r="F210" s="156"/>
      <c r="G210" s="158"/>
      <c r="H210" s="257">
        <f t="shared" si="4"/>
        <v>0</v>
      </c>
    </row>
    <row r="211" spans="1:8">
      <c r="A211" s="155">
        <v>208</v>
      </c>
      <c r="B211" s="156"/>
      <c r="C211" s="129"/>
      <c r="D211" s="157"/>
      <c r="E211" s="157"/>
      <c r="F211" s="156"/>
      <c r="G211" s="158"/>
      <c r="H211" s="257">
        <f t="shared" si="4"/>
        <v>0</v>
      </c>
    </row>
    <row r="212" spans="1:8">
      <c r="A212" s="155">
        <v>209</v>
      </c>
      <c r="B212" s="156"/>
      <c r="C212" s="129"/>
      <c r="D212" s="157"/>
      <c r="E212" s="157"/>
      <c r="F212" s="156"/>
      <c r="G212" s="158"/>
      <c r="H212" s="257">
        <f t="shared" si="4"/>
        <v>0</v>
      </c>
    </row>
    <row r="213" spans="1:8">
      <c r="A213" s="155">
        <v>210</v>
      </c>
      <c r="B213" s="156"/>
      <c r="C213" s="129"/>
      <c r="D213" s="157"/>
      <c r="E213" s="157"/>
      <c r="F213" s="156"/>
      <c r="G213" s="158"/>
      <c r="H213" s="257">
        <f t="shared" si="4"/>
        <v>0</v>
      </c>
    </row>
    <row r="214" spans="1:8">
      <c r="A214" s="155">
        <v>211</v>
      </c>
      <c r="B214" s="156"/>
      <c r="C214" s="129"/>
      <c r="D214" s="157"/>
      <c r="E214" s="157"/>
      <c r="F214" s="156"/>
      <c r="G214" s="158"/>
      <c r="H214" s="257">
        <f t="shared" si="4"/>
        <v>0</v>
      </c>
    </row>
    <row r="215" spans="1:8">
      <c r="A215" s="155">
        <v>212</v>
      </c>
      <c r="B215" s="156"/>
      <c r="C215" s="129"/>
      <c r="D215" s="157"/>
      <c r="E215" s="157"/>
      <c r="F215" s="156"/>
      <c r="G215" s="158"/>
      <c r="H215" s="257">
        <f t="shared" si="4"/>
        <v>0</v>
      </c>
    </row>
    <row r="216" spans="1:8">
      <c r="A216" s="155">
        <v>213</v>
      </c>
      <c r="B216" s="156"/>
      <c r="C216" s="129"/>
      <c r="D216" s="157"/>
      <c r="E216" s="157"/>
      <c r="F216" s="156"/>
      <c r="G216" s="158"/>
      <c r="H216" s="257">
        <f t="shared" si="4"/>
        <v>0</v>
      </c>
    </row>
    <row r="217" spans="1:8">
      <c r="A217" s="155">
        <v>214</v>
      </c>
      <c r="B217" s="156"/>
      <c r="C217" s="129"/>
      <c r="D217" s="157"/>
      <c r="E217" s="157"/>
      <c r="F217" s="156"/>
      <c r="G217" s="158"/>
      <c r="H217" s="257">
        <f t="shared" si="4"/>
        <v>0</v>
      </c>
    </row>
    <row r="218" spans="1:8">
      <c r="A218" s="155">
        <v>215</v>
      </c>
      <c r="B218" s="156"/>
      <c r="C218" s="129"/>
      <c r="D218" s="157"/>
      <c r="E218" s="157"/>
      <c r="F218" s="156"/>
      <c r="G218" s="158"/>
      <c r="H218" s="257">
        <f t="shared" si="4"/>
        <v>0</v>
      </c>
    </row>
    <row r="219" spans="1:8">
      <c r="A219" s="155">
        <v>216</v>
      </c>
      <c r="B219" s="156"/>
      <c r="C219" s="129"/>
      <c r="D219" s="157"/>
      <c r="E219" s="157"/>
      <c r="F219" s="156"/>
      <c r="G219" s="158"/>
      <c r="H219" s="257">
        <f t="shared" si="4"/>
        <v>0</v>
      </c>
    </row>
    <row r="220" spans="1:8">
      <c r="A220" s="155">
        <v>217</v>
      </c>
      <c r="B220" s="156"/>
      <c r="C220" s="129"/>
      <c r="D220" s="157"/>
      <c r="E220" s="157"/>
      <c r="F220" s="156"/>
      <c r="G220" s="158"/>
      <c r="H220" s="257">
        <f t="shared" si="4"/>
        <v>0</v>
      </c>
    </row>
    <row r="221" spans="1:8">
      <c r="A221" s="155">
        <v>218</v>
      </c>
      <c r="B221" s="156"/>
      <c r="C221" s="129"/>
      <c r="D221" s="157"/>
      <c r="E221" s="157"/>
      <c r="F221" s="156"/>
      <c r="G221" s="158"/>
      <c r="H221" s="257">
        <f t="shared" si="4"/>
        <v>0</v>
      </c>
    </row>
    <row r="222" spans="1:8">
      <c r="A222" s="155">
        <v>219</v>
      </c>
      <c r="B222" s="156"/>
      <c r="C222" s="129"/>
      <c r="D222" s="157"/>
      <c r="E222" s="157"/>
      <c r="F222" s="156"/>
      <c r="G222" s="158"/>
      <c r="H222" s="257">
        <f t="shared" si="4"/>
        <v>0</v>
      </c>
    </row>
    <row r="223" spans="1:8">
      <c r="A223" s="155">
        <v>220</v>
      </c>
      <c r="B223" s="156"/>
      <c r="C223" s="129"/>
      <c r="D223" s="157"/>
      <c r="E223" s="157"/>
      <c r="F223" s="156"/>
      <c r="G223" s="158"/>
      <c r="H223" s="257">
        <f t="shared" si="4"/>
        <v>0</v>
      </c>
    </row>
    <row r="224" spans="1:8">
      <c r="A224" s="155">
        <v>221</v>
      </c>
      <c r="B224" s="156"/>
      <c r="C224" s="129"/>
      <c r="D224" s="157"/>
      <c r="E224" s="157"/>
      <c r="F224" s="156"/>
      <c r="G224" s="158"/>
      <c r="H224" s="257">
        <f t="shared" si="4"/>
        <v>0</v>
      </c>
    </row>
    <row r="225" spans="1:8">
      <c r="A225" s="155">
        <v>222</v>
      </c>
      <c r="B225" s="156"/>
      <c r="C225" s="129"/>
      <c r="D225" s="157"/>
      <c r="E225" s="157"/>
      <c r="F225" s="156"/>
      <c r="G225" s="158"/>
      <c r="H225" s="257">
        <f t="shared" si="4"/>
        <v>0</v>
      </c>
    </row>
    <row r="226" spans="1:8">
      <c r="A226" s="155">
        <v>223</v>
      </c>
      <c r="B226" s="156"/>
      <c r="C226" s="129"/>
      <c r="D226" s="157"/>
      <c r="E226" s="157"/>
      <c r="F226" s="156"/>
      <c r="G226" s="158"/>
      <c r="H226" s="257">
        <f t="shared" si="4"/>
        <v>0</v>
      </c>
    </row>
    <row r="227" spans="1:8">
      <c r="A227" s="155">
        <v>224</v>
      </c>
      <c r="B227" s="156"/>
      <c r="C227" s="129"/>
      <c r="D227" s="157"/>
      <c r="E227" s="157"/>
      <c r="F227" s="156"/>
      <c r="G227" s="158"/>
      <c r="H227" s="257">
        <f t="shared" si="4"/>
        <v>0</v>
      </c>
    </row>
    <row r="228" spans="1:8">
      <c r="A228" s="155">
        <v>225</v>
      </c>
      <c r="B228" s="156"/>
      <c r="C228" s="129"/>
      <c r="D228" s="157"/>
      <c r="E228" s="157"/>
      <c r="F228" s="156"/>
      <c r="G228" s="158"/>
      <c r="H228" s="257">
        <f t="shared" si="4"/>
        <v>0</v>
      </c>
    </row>
    <row r="229" spans="1:8">
      <c r="A229" s="155">
        <v>226</v>
      </c>
      <c r="B229" s="156"/>
      <c r="C229" s="129"/>
      <c r="D229" s="157"/>
      <c r="E229" s="157"/>
      <c r="F229" s="156"/>
      <c r="G229" s="158"/>
      <c r="H229" s="257">
        <f t="shared" si="4"/>
        <v>0</v>
      </c>
    </row>
    <row r="230" spans="1:8">
      <c r="A230" s="155">
        <v>227</v>
      </c>
      <c r="B230" s="156"/>
      <c r="C230" s="129"/>
      <c r="D230" s="157"/>
      <c r="E230" s="157"/>
      <c r="F230" s="156"/>
      <c r="G230" s="158"/>
      <c r="H230" s="257">
        <f t="shared" si="4"/>
        <v>0</v>
      </c>
    </row>
    <row r="231" spans="1:8">
      <c r="A231" s="155">
        <v>228</v>
      </c>
      <c r="B231" s="156"/>
      <c r="C231" s="129"/>
      <c r="D231" s="157"/>
      <c r="E231" s="157"/>
      <c r="F231" s="156"/>
      <c r="G231" s="158"/>
      <c r="H231" s="257">
        <f t="shared" si="4"/>
        <v>0</v>
      </c>
    </row>
    <row r="232" spans="1:8">
      <c r="A232" s="155">
        <v>229</v>
      </c>
      <c r="B232" s="156"/>
      <c r="C232" s="129"/>
      <c r="D232" s="157"/>
      <c r="E232" s="157"/>
      <c r="F232" s="156"/>
      <c r="G232" s="158"/>
      <c r="H232" s="257">
        <f t="shared" si="4"/>
        <v>0</v>
      </c>
    </row>
    <row r="233" spans="1:8">
      <c r="A233" s="155">
        <v>230</v>
      </c>
      <c r="B233" s="156"/>
      <c r="C233" s="129"/>
      <c r="D233" s="157"/>
      <c r="E233" s="157"/>
      <c r="F233" s="156"/>
      <c r="G233" s="158"/>
      <c r="H233" s="257">
        <f t="shared" si="4"/>
        <v>0</v>
      </c>
    </row>
    <row r="234" spans="1:8">
      <c r="A234" s="155">
        <v>231</v>
      </c>
      <c r="B234" s="156"/>
      <c r="C234" s="129"/>
      <c r="D234" s="157"/>
      <c r="E234" s="157"/>
      <c r="F234" s="156"/>
      <c r="G234" s="158"/>
      <c r="H234" s="257">
        <f t="shared" si="4"/>
        <v>0</v>
      </c>
    </row>
    <row r="235" spans="1:8">
      <c r="A235" s="155">
        <v>232</v>
      </c>
      <c r="B235" s="156"/>
      <c r="C235" s="129"/>
      <c r="D235" s="157"/>
      <c r="E235" s="157"/>
      <c r="F235" s="156"/>
      <c r="G235" s="158"/>
      <c r="H235" s="257">
        <f t="shared" si="4"/>
        <v>0</v>
      </c>
    </row>
    <row r="236" spans="1:8">
      <c r="A236" s="155">
        <v>233</v>
      </c>
      <c r="B236" s="156"/>
      <c r="C236" s="129"/>
      <c r="D236" s="157"/>
      <c r="E236" s="157"/>
      <c r="F236" s="156"/>
      <c r="G236" s="158"/>
      <c r="H236" s="257">
        <f t="shared" si="4"/>
        <v>0</v>
      </c>
    </row>
    <row r="237" spans="1:8">
      <c r="A237" s="155">
        <v>234</v>
      </c>
      <c r="B237" s="156"/>
      <c r="C237" s="129"/>
      <c r="D237" s="157"/>
      <c r="E237" s="157"/>
      <c r="F237" s="156"/>
      <c r="G237" s="158"/>
      <c r="H237" s="257">
        <f t="shared" si="4"/>
        <v>0</v>
      </c>
    </row>
    <row r="238" spans="1:8">
      <c r="A238" s="155">
        <v>235</v>
      </c>
      <c r="B238" s="156"/>
      <c r="C238" s="129"/>
      <c r="D238" s="157"/>
      <c r="E238" s="157"/>
      <c r="F238" s="156"/>
      <c r="G238" s="158"/>
      <c r="H238" s="257">
        <f t="shared" si="4"/>
        <v>0</v>
      </c>
    </row>
    <row r="239" spans="1:8">
      <c r="A239" s="155">
        <v>236</v>
      </c>
      <c r="B239" s="156"/>
      <c r="C239" s="129"/>
      <c r="D239" s="157"/>
      <c r="E239" s="157"/>
      <c r="F239" s="156"/>
      <c r="G239" s="158"/>
      <c r="H239" s="257">
        <f t="shared" si="4"/>
        <v>0</v>
      </c>
    </row>
    <row r="240" spans="1:8">
      <c r="A240" s="155">
        <v>237</v>
      </c>
      <c r="B240" s="156"/>
      <c r="C240" s="129"/>
      <c r="D240" s="157"/>
      <c r="E240" s="157"/>
      <c r="F240" s="156"/>
      <c r="G240" s="158"/>
      <c r="H240" s="257">
        <f t="shared" si="4"/>
        <v>0</v>
      </c>
    </row>
    <row r="241" spans="1:8">
      <c r="A241" s="155">
        <v>238</v>
      </c>
      <c r="B241" s="156"/>
      <c r="C241" s="129"/>
      <c r="D241" s="157"/>
      <c r="E241" s="157"/>
      <c r="F241" s="156"/>
      <c r="G241" s="158"/>
      <c r="H241" s="257">
        <f t="shared" si="4"/>
        <v>0</v>
      </c>
    </row>
    <row r="242" spans="1:8">
      <c r="A242" s="155">
        <v>239</v>
      </c>
      <c r="B242" s="156"/>
      <c r="C242" s="129"/>
      <c r="D242" s="157"/>
      <c r="E242" s="157"/>
      <c r="F242" s="156"/>
      <c r="G242" s="158"/>
      <c r="H242" s="257">
        <f t="shared" si="4"/>
        <v>0</v>
      </c>
    </row>
    <row r="243" spans="1:8">
      <c r="A243" s="155">
        <v>240</v>
      </c>
      <c r="B243" s="156"/>
      <c r="C243" s="129"/>
      <c r="D243" s="157"/>
      <c r="E243" s="157"/>
      <c r="F243" s="156"/>
      <c r="G243" s="158"/>
      <c r="H243" s="257">
        <f t="shared" si="4"/>
        <v>0</v>
      </c>
    </row>
    <row r="244" spans="1:8">
      <c r="A244" s="155">
        <v>241</v>
      </c>
      <c r="B244" s="156"/>
      <c r="C244" s="129"/>
      <c r="D244" s="157"/>
      <c r="E244" s="157"/>
      <c r="F244" s="156"/>
      <c r="G244" s="158"/>
      <c r="H244" s="257">
        <f t="shared" si="4"/>
        <v>0</v>
      </c>
    </row>
    <row r="245" spans="1:8">
      <c r="A245" s="155">
        <v>242</v>
      </c>
      <c r="B245" s="156"/>
      <c r="C245" s="129"/>
      <c r="D245" s="157"/>
      <c r="E245" s="157"/>
      <c r="F245" s="156"/>
      <c r="G245" s="158"/>
      <c r="H245" s="257">
        <f t="shared" si="4"/>
        <v>0</v>
      </c>
    </row>
    <row r="246" spans="1:8">
      <c r="A246" s="155">
        <v>243</v>
      </c>
      <c r="B246" s="156"/>
      <c r="C246" s="129"/>
      <c r="D246" s="157"/>
      <c r="E246" s="157"/>
      <c r="F246" s="156"/>
      <c r="G246" s="158"/>
      <c r="H246" s="257">
        <f t="shared" si="4"/>
        <v>0</v>
      </c>
    </row>
    <row r="247" spans="1:8">
      <c r="A247" s="155">
        <v>244</v>
      </c>
      <c r="B247" s="156"/>
      <c r="C247" s="129"/>
      <c r="D247" s="157"/>
      <c r="E247" s="157"/>
      <c r="F247" s="156"/>
      <c r="G247" s="158"/>
      <c r="H247" s="257">
        <f t="shared" si="4"/>
        <v>0</v>
      </c>
    </row>
    <row r="248" spans="1:8">
      <c r="A248" s="155">
        <v>245</v>
      </c>
      <c r="B248" s="156"/>
      <c r="C248" s="129"/>
      <c r="D248" s="157"/>
      <c r="E248" s="157"/>
      <c r="F248" s="156"/>
      <c r="G248" s="158"/>
      <c r="H248" s="257">
        <f t="shared" si="4"/>
        <v>0</v>
      </c>
    </row>
    <row r="249" spans="1:8">
      <c r="A249" s="155">
        <v>246</v>
      </c>
      <c r="B249" s="156"/>
      <c r="C249" s="129"/>
      <c r="D249" s="157"/>
      <c r="E249" s="157"/>
      <c r="F249" s="156"/>
      <c r="G249" s="158"/>
      <c r="H249" s="257">
        <f t="shared" si="4"/>
        <v>0</v>
      </c>
    </row>
    <row r="250" spans="1:8">
      <c r="A250" s="155">
        <v>247</v>
      </c>
      <c r="B250" s="156"/>
      <c r="C250" s="129"/>
      <c r="D250" s="157"/>
      <c r="E250" s="157"/>
      <c r="F250" s="156"/>
      <c r="G250" s="158"/>
      <c r="H250" s="257">
        <f t="shared" si="4"/>
        <v>0</v>
      </c>
    </row>
    <row r="251" spans="1:8">
      <c r="A251" s="155">
        <v>248</v>
      </c>
      <c r="B251" s="156"/>
      <c r="C251" s="129"/>
      <c r="D251" s="157"/>
      <c r="E251" s="157"/>
      <c r="F251" s="156"/>
      <c r="G251" s="158"/>
      <c r="H251" s="257">
        <f t="shared" si="4"/>
        <v>0</v>
      </c>
    </row>
    <row r="252" spans="1:8">
      <c r="A252" s="155">
        <v>249</v>
      </c>
      <c r="B252" s="156"/>
      <c r="C252" s="129"/>
      <c r="D252" s="157"/>
      <c r="E252" s="157"/>
      <c r="F252" s="156"/>
      <c r="G252" s="158"/>
      <c r="H252" s="257">
        <f t="shared" si="4"/>
        <v>0</v>
      </c>
    </row>
    <row r="253" spans="1:8">
      <c r="A253" s="155">
        <v>250</v>
      </c>
      <c r="B253" s="156"/>
      <c r="C253" s="129"/>
      <c r="D253" s="157"/>
      <c r="E253" s="157"/>
      <c r="F253" s="156"/>
      <c r="G253" s="158"/>
      <c r="H253" s="257">
        <f t="shared" si="4"/>
        <v>0</v>
      </c>
    </row>
    <row r="254" spans="1:8">
      <c r="A254" s="155">
        <v>251</v>
      </c>
      <c r="B254" s="156"/>
      <c r="C254" s="129"/>
      <c r="D254" s="157"/>
      <c r="E254" s="157"/>
      <c r="F254" s="156"/>
      <c r="G254" s="158"/>
      <c r="H254" s="257">
        <f t="shared" si="4"/>
        <v>0</v>
      </c>
    </row>
    <row r="255" spans="1:8">
      <c r="A255" s="155">
        <v>252</v>
      </c>
      <c r="B255" s="156"/>
      <c r="C255" s="129"/>
      <c r="D255" s="157"/>
      <c r="E255" s="157"/>
      <c r="F255" s="156"/>
      <c r="G255" s="158"/>
      <c r="H255" s="257">
        <f t="shared" si="4"/>
        <v>0</v>
      </c>
    </row>
    <row r="256" spans="1:8">
      <c r="A256" s="155">
        <v>253</v>
      </c>
      <c r="B256" s="156"/>
      <c r="C256" s="129"/>
      <c r="D256" s="157"/>
      <c r="E256" s="157"/>
      <c r="F256" s="156"/>
      <c r="G256" s="158"/>
      <c r="H256" s="257">
        <f t="shared" si="4"/>
        <v>0</v>
      </c>
    </row>
    <row r="257" spans="1:8">
      <c r="A257" s="155">
        <v>254</v>
      </c>
      <c r="B257" s="156"/>
      <c r="C257" s="129"/>
      <c r="D257" s="157"/>
      <c r="E257" s="157"/>
      <c r="F257" s="156"/>
      <c r="G257" s="158"/>
      <c r="H257" s="257">
        <f t="shared" si="4"/>
        <v>0</v>
      </c>
    </row>
    <row r="258" spans="1:8">
      <c r="A258" s="155">
        <v>255</v>
      </c>
      <c r="B258" s="156"/>
      <c r="C258" s="129"/>
      <c r="D258" s="157"/>
      <c r="E258" s="157"/>
      <c r="F258" s="156"/>
      <c r="G258" s="158"/>
      <c r="H258" s="257">
        <f t="shared" si="4"/>
        <v>0</v>
      </c>
    </row>
    <row r="259" spans="1:8">
      <c r="A259" s="155">
        <v>256</v>
      </c>
      <c r="B259" s="156"/>
      <c r="C259" s="129"/>
      <c r="D259" s="157"/>
      <c r="E259" s="157"/>
      <c r="F259" s="156"/>
      <c r="G259" s="158"/>
      <c r="H259" s="257">
        <f t="shared" si="4"/>
        <v>0</v>
      </c>
    </row>
    <row r="260" spans="1:8">
      <c r="A260" s="155">
        <v>257</v>
      </c>
      <c r="B260" s="156"/>
      <c r="C260" s="129"/>
      <c r="D260" s="157"/>
      <c r="E260" s="157"/>
      <c r="F260" s="156"/>
      <c r="G260" s="158"/>
      <c r="H260" s="257">
        <f t="shared" si="4"/>
        <v>0</v>
      </c>
    </row>
    <row r="261" spans="1:8">
      <c r="A261" s="155">
        <v>258</v>
      </c>
      <c r="B261" s="156"/>
      <c r="C261" s="129"/>
      <c r="D261" s="157"/>
      <c r="E261" s="157"/>
      <c r="F261" s="156"/>
      <c r="G261" s="158"/>
      <c r="H261" s="257">
        <f t="shared" ref="H261:H324" si="5">(E261-D261+1)*C261</f>
        <v>0</v>
      </c>
    </row>
    <row r="262" spans="1:8">
      <c r="A262" s="155">
        <v>259</v>
      </c>
      <c r="B262" s="156"/>
      <c r="C262" s="129"/>
      <c r="D262" s="157"/>
      <c r="E262" s="157"/>
      <c r="F262" s="156"/>
      <c r="G262" s="158"/>
      <c r="H262" s="257">
        <f t="shared" si="5"/>
        <v>0</v>
      </c>
    </row>
    <row r="263" spans="1:8">
      <c r="A263" s="155">
        <v>260</v>
      </c>
      <c r="B263" s="156"/>
      <c r="C263" s="129"/>
      <c r="D263" s="157"/>
      <c r="E263" s="157"/>
      <c r="F263" s="156"/>
      <c r="G263" s="158"/>
      <c r="H263" s="257">
        <f t="shared" si="5"/>
        <v>0</v>
      </c>
    </row>
    <row r="264" spans="1:8">
      <c r="A264" s="155">
        <v>261</v>
      </c>
      <c r="B264" s="156"/>
      <c r="C264" s="129"/>
      <c r="D264" s="157"/>
      <c r="E264" s="157"/>
      <c r="F264" s="156"/>
      <c r="G264" s="158"/>
      <c r="H264" s="257">
        <f t="shared" si="5"/>
        <v>0</v>
      </c>
    </row>
    <row r="265" spans="1:8">
      <c r="A265" s="155">
        <v>262</v>
      </c>
      <c r="B265" s="156"/>
      <c r="C265" s="129"/>
      <c r="D265" s="157"/>
      <c r="E265" s="157"/>
      <c r="F265" s="156"/>
      <c r="G265" s="158"/>
      <c r="H265" s="257">
        <f t="shared" si="5"/>
        <v>0</v>
      </c>
    </row>
    <row r="266" spans="1:8">
      <c r="A266" s="155">
        <v>263</v>
      </c>
      <c r="B266" s="156"/>
      <c r="C266" s="129"/>
      <c r="D266" s="157"/>
      <c r="E266" s="157"/>
      <c r="F266" s="156"/>
      <c r="G266" s="158"/>
      <c r="H266" s="257">
        <f t="shared" si="5"/>
        <v>0</v>
      </c>
    </row>
    <row r="267" spans="1:8">
      <c r="A267" s="155">
        <v>264</v>
      </c>
      <c r="B267" s="156"/>
      <c r="C267" s="129"/>
      <c r="D267" s="157"/>
      <c r="E267" s="157"/>
      <c r="F267" s="156"/>
      <c r="G267" s="158"/>
      <c r="H267" s="257">
        <f t="shared" si="5"/>
        <v>0</v>
      </c>
    </row>
    <row r="268" spans="1:8">
      <c r="A268" s="155">
        <v>265</v>
      </c>
      <c r="B268" s="156"/>
      <c r="C268" s="129"/>
      <c r="D268" s="157"/>
      <c r="E268" s="157"/>
      <c r="F268" s="156"/>
      <c r="G268" s="158"/>
      <c r="H268" s="257">
        <f t="shared" si="5"/>
        <v>0</v>
      </c>
    </row>
    <row r="269" spans="1:8">
      <c r="A269" s="155">
        <v>266</v>
      </c>
      <c r="B269" s="156"/>
      <c r="C269" s="129"/>
      <c r="D269" s="157"/>
      <c r="E269" s="157"/>
      <c r="F269" s="156"/>
      <c r="G269" s="158"/>
      <c r="H269" s="257">
        <f t="shared" si="5"/>
        <v>0</v>
      </c>
    </row>
    <row r="270" spans="1:8">
      <c r="A270" s="155">
        <v>267</v>
      </c>
      <c r="B270" s="156"/>
      <c r="C270" s="129"/>
      <c r="D270" s="157"/>
      <c r="E270" s="157"/>
      <c r="F270" s="156"/>
      <c r="G270" s="158"/>
      <c r="H270" s="257">
        <f t="shared" si="5"/>
        <v>0</v>
      </c>
    </row>
    <row r="271" spans="1:8">
      <c r="A271" s="155">
        <v>268</v>
      </c>
      <c r="B271" s="156"/>
      <c r="C271" s="129"/>
      <c r="D271" s="157"/>
      <c r="E271" s="157"/>
      <c r="F271" s="156"/>
      <c r="G271" s="158"/>
      <c r="H271" s="257">
        <f t="shared" si="5"/>
        <v>0</v>
      </c>
    </row>
    <row r="272" spans="1:8">
      <c r="A272" s="155">
        <v>269</v>
      </c>
      <c r="B272" s="156"/>
      <c r="C272" s="129"/>
      <c r="D272" s="157"/>
      <c r="E272" s="157"/>
      <c r="F272" s="156"/>
      <c r="G272" s="158"/>
      <c r="H272" s="257">
        <f t="shared" si="5"/>
        <v>0</v>
      </c>
    </row>
    <row r="273" spans="1:8">
      <c r="A273" s="155">
        <v>270</v>
      </c>
      <c r="B273" s="156"/>
      <c r="C273" s="129"/>
      <c r="D273" s="157"/>
      <c r="E273" s="157"/>
      <c r="F273" s="156"/>
      <c r="G273" s="158"/>
      <c r="H273" s="257">
        <f t="shared" si="5"/>
        <v>0</v>
      </c>
    </row>
    <row r="274" spans="1:8">
      <c r="A274" s="155">
        <v>271</v>
      </c>
      <c r="B274" s="156"/>
      <c r="C274" s="129"/>
      <c r="D274" s="157"/>
      <c r="E274" s="157"/>
      <c r="F274" s="156"/>
      <c r="G274" s="158"/>
      <c r="H274" s="257">
        <f t="shared" si="5"/>
        <v>0</v>
      </c>
    </row>
    <row r="275" spans="1:8">
      <c r="A275" s="155">
        <v>272</v>
      </c>
      <c r="B275" s="156"/>
      <c r="C275" s="129"/>
      <c r="D275" s="157"/>
      <c r="E275" s="157"/>
      <c r="F275" s="156"/>
      <c r="G275" s="158"/>
      <c r="H275" s="257">
        <f t="shared" si="5"/>
        <v>0</v>
      </c>
    </row>
    <row r="276" spans="1:8">
      <c r="A276" s="155">
        <v>273</v>
      </c>
      <c r="B276" s="156"/>
      <c r="C276" s="129"/>
      <c r="D276" s="157"/>
      <c r="E276" s="157"/>
      <c r="F276" s="156"/>
      <c r="G276" s="158"/>
      <c r="H276" s="257">
        <f t="shared" si="5"/>
        <v>0</v>
      </c>
    </row>
    <row r="277" spans="1:8">
      <c r="A277" s="155">
        <v>274</v>
      </c>
      <c r="B277" s="156"/>
      <c r="C277" s="129"/>
      <c r="D277" s="157"/>
      <c r="E277" s="157"/>
      <c r="F277" s="156"/>
      <c r="G277" s="158"/>
      <c r="H277" s="257">
        <f t="shared" si="5"/>
        <v>0</v>
      </c>
    </row>
    <row r="278" spans="1:8">
      <c r="A278" s="155">
        <v>275</v>
      </c>
      <c r="B278" s="156"/>
      <c r="C278" s="129"/>
      <c r="D278" s="157"/>
      <c r="E278" s="157"/>
      <c r="F278" s="156"/>
      <c r="G278" s="158"/>
      <c r="H278" s="257">
        <f t="shared" si="5"/>
        <v>0</v>
      </c>
    </row>
    <row r="279" spans="1:8">
      <c r="A279" s="155">
        <v>276</v>
      </c>
      <c r="B279" s="156"/>
      <c r="C279" s="129"/>
      <c r="D279" s="157"/>
      <c r="E279" s="157"/>
      <c r="F279" s="156"/>
      <c r="G279" s="158"/>
      <c r="H279" s="257">
        <f t="shared" si="5"/>
        <v>0</v>
      </c>
    </row>
    <row r="280" spans="1:8">
      <c r="A280" s="155">
        <v>277</v>
      </c>
      <c r="B280" s="156"/>
      <c r="C280" s="129"/>
      <c r="D280" s="157"/>
      <c r="E280" s="157"/>
      <c r="F280" s="156"/>
      <c r="G280" s="158"/>
      <c r="H280" s="257">
        <f t="shared" si="5"/>
        <v>0</v>
      </c>
    </row>
    <row r="281" spans="1:8">
      <c r="A281" s="155">
        <v>278</v>
      </c>
      <c r="B281" s="156"/>
      <c r="C281" s="129"/>
      <c r="D281" s="157"/>
      <c r="E281" s="157"/>
      <c r="F281" s="156"/>
      <c r="G281" s="158"/>
      <c r="H281" s="257">
        <f t="shared" si="5"/>
        <v>0</v>
      </c>
    </row>
    <row r="282" spans="1:8">
      <c r="A282" s="155">
        <v>279</v>
      </c>
      <c r="B282" s="156"/>
      <c r="C282" s="129"/>
      <c r="D282" s="157"/>
      <c r="E282" s="157"/>
      <c r="F282" s="156"/>
      <c r="G282" s="158"/>
      <c r="H282" s="257">
        <f t="shared" si="5"/>
        <v>0</v>
      </c>
    </row>
    <row r="283" spans="1:8">
      <c r="A283" s="155">
        <v>280</v>
      </c>
      <c r="B283" s="156"/>
      <c r="C283" s="129"/>
      <c r="D283" s="157"/>
      <c r="E283" s="157"/>
      <c r="F283" s="156"/>
      <c r="G283" s="158"/>
      <c r="H283" s="257">
        <f t="shared" si="5"/>
        <v>0</v>
      </c>
    </row>
    <row r="284" spans="1:8">
      <c r="A284" s="155">
        <v>281</v>
      </c>
      <c r="B284" s="156"/>
      <c r="C284" s="129"/>
      <c r="D284" s="157"/>
      <c r="E284" s="157"/>
      <c r="F284" s="156"/>
      <c r="G284" s="158"/>
      <c r="H284" s="257">
        <f t="shared" si="5"/>
        <v>0</v>
      </c>
    </row>
    <row r="285" spans="1:8">
      <c r="A285" s="155">
        <v>282</v>
      </c>
      <c r="B285" s="156"/>
      <c r="C285" s="129"/>
      <c r="D285" s="157"/>
      <c r="E285" s="157"/>
      <c r="F285" s="156"/>
      <c r="G285" s="158"/>
      <c r="H285" s="257">
        <f t="shared" si="5"/>
        <v>0</v>
      </c>
    </row>
    <row r="286" spans="1:8">
      <c r="A286" s="155">
        <v>283</v>
      </c>
      <c r="B286" s="156"/>
      <c r="C286" s="129"/>
      <c r="D286" s="157"/>
      <c r="E286" s="157"/>
      <c r="F286" s="156"/>
      <c r="G286" s="158"/>
      <c r="H286" s="257">
        <f t="shared" si="5"/>
        <v>0</v>
      </c>
    </row>
    <row r="287" spans="1:8">
      <c r="A287" s="155">
        <v>284</v>
      </c>
      <c r="B287" s="156"/>
      <c r="C287" s="129"/>
      <c r="D287" s="157"/>
      <c r="E287" s="157"/>
      <c r="F287" s="156"/>
      <c r="G287" s="158"/>
      <c r="H287" s="257">
        <f t="shared" si="5"/>
        <v>0</v>
      </c>
    </row>
    <row r="288" spans="1:8">
      <c r="A288" s="155">
        <v>285</v>
      </c>
      <c r="B288" s="156"/>
      <c r="C288" s="129"/>
      <c r="D288" s="157"/>
      <c r="E288" s="157"/>
      <c r="F288" s="156"/>
      <c r="G288" s="158"/>
      <c r="H288" s="257">
        <f t="shared" si="5"/>
        <v>0</v>
      </c>
    </row>
    <row r="289" spans="1:8">
      <c r="A289" s="155">
        <v>286</v>
      </c>
      <c r="B289" s="156"/>
      <c r="C289" s="129"/>
      <c r="D289" s="157"/>
      <c r="E289" s="157"/>
      <c r="F289" s="156"/>
      <c r="G289" s="158"/>
      <c r="H289" s="257">
        <f t="shared" si="5"/>
        <v>0</v>
      </c>
    </row>
    <row r="290" spans="1:8">
      <c r="A290" s="155">
        <v>287</v>
      </c>
      <c r="B290" s="156"/>
      <c r="C290" s="129"/>
      <c r="D290" s="157"/>
      <c r="E290" s="157"/>
      <c r="F290" s="156"/>
      <c r="G290" s="158"/>
      <c r="H290" s="257">
        <f t="shared" si="5"/>
        <v>0</v>
      </c>
    </row>
    <row r="291" spans="1:8">
      <c r="A291" s="155">
        <v>288</v>
      </c>
      <c r="B291" s="156"/>
      <c r="C291" s="129"/>
      <c r="D291" s="157"/>
      <c r="E291" s="157"/>
      <c r="F291" s="156"/>
      <c r="G291" s="158"/>
      <c r="H291" s="257">
        <f t="shared" si="5"/>
        <v>0</v>
      </c>
    </row>
    <row r="292" spans="1:8">
      <c r="A292" s="155">
        <v>289</v>
      </c>
      <c r="B292" s="156"/>
      <c r="C292" s="129"/>
      <c r="D292" s="157"/>
      <c r="E292" s="157"/>
      <c r="F292" s="156"/>
      <c r="G292" s="158"/>
      <c r="H292" s="257">
        <f t="shared" si="5"/>
        <v>0</v>
      </c>
    </row>
    <row r="293" spans="1:8">
      <c r="A293" s="155">
        <v>290</v>
      </c>
      <c r="B293" s="156"/>
      <c r="C293" s="129"/>
      <c r="D293" s="157"/>
      <c r="E293" s="157"/>
      <c r="F293" s="156"/>
      <c r="G293" s="158"/>
      <c r="H293" s="257">
        <f t="shared" si="5"/>
        <v>0</v>
      </c>
    </row>
    <row r="294" spans="1:8">
      <c r="A294" s="155">
        <v>291</v>
      </c>
      <c r="B294" s="156"/>
      <c r="C294" s="129"/>
      <c r="D294" s="157"/>
      <c r="E294" s="157"/>
      <c r="F294" s="156"/>
      <c r="G294" s="158"/>
      <c r="H294" s="257">
        <f t="shared" si="5"/>
        <v>0</v>
      </c>
    </row>
    <row r="295" spans="1:8">
      <c r="A295" s="155">
        <v>292</v>
      </c>
      <c r="B295" s="156"/>
      <c r="C295" s="129"/>
      <c r="D295" s="157"/>
      <c r="E295" s="157"/>
      <c r="F295" s="156"/>
      <c r="G295" s="158"/>
      <c r="H295" s="257">
        <f t="shared" si="5"/>
        <v>0</v>
      </c>
    </row>
    <row r="296" spans="1:8">
      <c r="A296" s="155">
        <v>293</v>
      </c>
      <c r="B296" s="156"/>
      <c r="C296" s="129"/>
      <c r="D296" s="157"/>
      <c r="E296" s="157"/>
      <c r="F296" s="156"/>
      <c r="G296" s="158"/>
      <c r="H296" s="257">
        <f t="shared" si="5"/>
        <v>0</v>
      </c>
    </row>
    <row r="297" spans="1:8">
      <c r="A297" s="155">
        <v>294</v>
      </c>
      <c r="B297" s="156"/>
      <c r="C297" s="129"/>
      <c r="D297" s="157"/>
      <c r="E297" s="157"/>
      <c r="F297" s="156"/>
      <c r="G297" s="158"/>
      <c r="H297" s="257">
        <f t="shared" si="5"/>
        <v>0</v>
      </c>
    </row>
    <row r="298" spans="1:8">
      <c r="A298" s="155">
        <v>295</v>
      </c>
      <c r="B298" s="156"/>
      <c r="C298" s="129"/>
      <c r="D298" s="157"/>
      <c r="E298" s="157"/>
      <c r="F298" s="156"/>
      <c r="G298" s="158"/>
      <c r="H298" s="257">
        <f t="shared" si="5"/>
        <v>0</v>
      </c>
    </row>
    <row r="299" spans="1:8">
      <c r="A299" s="155">
        <v>296</v>
      </c>
      <c r="B299" s="156"/>
      <c r="C299" s="129"/>
      <c r="D299" s="157"/>
      <c r="E299" s="157"/>
      <c r="F299" s="156"/>
      <c r="G299" s="158"/>
      <c r="H299" s="257">
        <f t="shared" si="5"/>
        <v>0</v>
      </c>
    </row>
    <row r="300" spans="1:8">
      <c r="A300" s="155">
        <v>297</v>
      </c>
      <c r="B300" s="156"/>
      <c r="C300" s="129"/>
      <c r="D300" s="157"/>
      <c r="E300" s="157"/>
      <c r="F300" s="156"/>
      <c r="G300" s="158"/>
      <c r="H300" s="257">
        <f t="shared" si="5"/>
        <v>0</v>
      </c>
    </row>
    <row r="301" spans="1:8">
      <c r="A301" s="155">
        <v>298</v>
      </c>
      <c r="B301" s="156"/>
      <c r="C301" s="129"/>
      <c r="D301" s="157"/>
      <c r="E301" s="157"/>
      <c r="F301" s="156"/>
      <c r="G301" s="158"/>
      <c r="H301" s="257">
        <f t="shared" si="5"/>
        <v>0</v>
      </c>
    </row>
    <row r="302" spans="1:8">
      <c r="A302" s="155">
        <v>299</v>
      </c>
      <c r="B302" s="156"/>
      <c r="C302" s="129"/>
      <c r="D302" s="157"/>
      <c r="E302" s="157"/>
      <c r="F302" s="156"/>
      <c r="G302" s="158"/>
      <c r="H302" s="257">
        <f t="shared" si="5"/>
        <v>0</v>
      </c>
    </row>
    <row r="303" spans="1:8">
      <c r="A303" s="155">
        <v>300</v>
      </c>
      <c r="B303" s="156"/>
      <c r="C303" s="129"/>
      <c r="D303" s="157"/>
      <c r="E303" s="157"/>
      <c r="F303" s="156"/>
      <c r="G303" s="158"/>
      <c r="H303" s="257">
        <f t="shared" si="5"/>
        <v>0</v>
      </c>
    </row>
    <row r="304" spans="1:8">
      <c r="A304" s="155">
        <v>301</v>
      </c>
      <c r="B304" s="156"/>
      <c r="C304" s="129"/>
      <c r="D304" s="157"/>
      <c r="E304" s="157"/>
      <c r="F304" s="156"/>
      <c r="G304" s="158"/>
      <c r="H304" s="257">
        <f t="shared" si="5"/>
        <v>0</v>
      </c>
    </row>
    <row r="305" spans="1:8">
      <c r="A305" s="155">
        <v>302</v>
      </c>
      <c r="B305" s="156"/>
      <c r="C305" s="129"/>
      <c r="D305" s="157"/>
      <c r="E305" s="157"/>
      <c r="F305" s="156"/>
      <c r="G305" s="158"/>
      <c r="H305" s="257">
        <f t="shared" si="5"/>
        <v>0</v>
      </c>
    </row>
    <row r="306" spans="1:8">
      <c r="A306" s="155">
        <v>303</v>
      </c>
      <c r="B306" s="156"/>
      <c r="C306" s="129"/>
      <c r="D306" s="157"/>
      <c r="E306" s="157"/>
      <c r="F306" s="156"/>
      <c r="G306" s="158"/>
      <c r="H306" s="257">
        <f t="shared" si="5"/>
        <v>0</v>
      </c>
    </row>
    <row r="307" spans="1:8">
      <c r="A307" s="155">
        <v>304</v>
      </c>
      <c r="B307" s="156"/>
      <c r="C307" s="129"/>
      <c r="D307" s="157"/>
      <c r="E307" s="157"/>
      <c r="F307" s="156"/>
      <c r="G307" s="158"/>
      <c r="H307" s="257">
        <f t="shared" si="5"/>
        <v>0</v>
      </c>
    </row>
    <row r="308" spans="1:8">
      <c r="A308" s="155">
        <v>305</v>
      </c>
      <c r="B308" s="156"/>
      <c r="C308" s="129"/>
      <c r="D308" s="157"/>
      <c r="E308" s="157"/>
      <c r="F308" s="156"/>
      <c r="G308" s="158"/>
      <c r="H308" s="257">
        <f t="shared" si="5"/>
        <v>0</v>
      </c>
    </row>
    <row r="309" spans="1:8">
      <c r="A309" s="155">
        <v>306</v>
      </c>
      <c r="B309" s="156"/>
      <c r="C309" s="129"/>
      <c r="D309" s="157"/>
      <c r="E309" s="157"/>
      <c r="F309" s="156"/>
      <c r="G309" s="158"/>
      <c r="H309" s="257">
        <f t="shared" si="5"/>
        <v>0</v>
      </c>
    </row>
    <row r="310" spans="1:8">
      <c r="A310" s="155">
        <v>307</v>
      </c>
      <c r="B310" s="156"/>
      <c r="C310" s="129"/>
      <c r="D310" s="157"/>
      <c r="E310" s="157"/>
      <c r="F310" s="156"/>
      <c r="G310" s="158"/>
      <c r="H310" s="257">
        <f t="shared" si="5"/>
        <v>0</v>
      </c>
    </row>
    <row r="311" spans="1:8">
      <c r="A311" s="155">
        <v>308</v>
      </c>
      <c r="B311" s="156"/>
      <c r="C311" s="129"/>
      <c r="D311" s="157"/>
      <c r="E311" s="157"/>
      <c r="F311" s="156"/>
      <c r="G311" s="158"/>
      <c r="H311" s="257">
        <f t="shared" si="5"/>
        <v>0</v>
      </c>
    </row>
    <row r="312" spans="1:8">
      <c r="A312" s="155">
        <v>309</v>
      </c>
      <c r="B312" s="156"/>
      <c r="C312" s="129"/>
      <c r="D312" s="157"/>
      <c r="E312" s="157"/>
      <c r="F312" s="156"/>
      <c r="G312" s="158"/>
      <c r="H312" s="257">
        <f t="shared" si="5"/>
        <v>0</v>
      </c>
    </row>
    <row r="313" spans="1:8">
      <c r="A313" s="155">
        <v>310</v>
      </c>
      <c r="B313" s="156"/>
      <c r="C313" s="129"/>
      <c r="D313" s="157"/>
      <c r="E313" s="157"/>
      <c r="F313" s="156"/>
      <c r="G313" s="158"/>
      <c r="H313" s="257">
        <f t="shared" si="5"/>
        <v>0</v>
      </c>
    </row>
    <row r="314" spans="1:8">
      <c r="A314" s="155">
        <v>311</v>
      </c>
      <c r="B314" s="156"/>
      <c r="C314" s="129"/>
      <c r="D314" s="157"/>
      <c r="E314" s="157"/>
      <c r="F314" s="156"/>
      <c r="G314" s="158"/>
      <c r="H314" s="257">
        <f t="shared" si="5"/>
        <v>0</v>
      </c>
    </row>
    <row r="315" spans="1:8">
      <c r="A315" s="155">
        <v>312</v>
      </c>
      <c r="B315" s="156"/>
      <c r="C315" s="129"/>
      <c r="D315" s="157"/>
      <c r="E315" s="157"/>
      <c r="F315" s="156"/>
      <c r="G315" s="158"/>
      <c r="H315" s="257">
        <f t="shared" si="5"/>
        <v>0</v>
      </c>
    </row>
    <row r="316" spans="1:8">
      <c r="A316" s="155">
        <v>313</v>
      </c>
      <c r="B316" s="156"/>
      <c r="C316" s="129"/>
      <c r="D316" s="157"/>
      <c r="E316" s="157"/>
      <c r="F316" s="156"/>
      <c r="G316" s="158"/>
      <c r="H316" s="257">
        <f t="shared" si="5"/>
        <v>0</v>
      </c>
    </row>
    <row r="317" spans="1:8">
      <c r="A317" s="155">
        <v>314</v>
      </c>
      <c r="B317" s="156"/>
      <c r="C317" s="129"/>
      <c r="D317" s="157"/>
      <c r="E317" s="157"/>
      <c r="F317" s="156"/>
      <c r="G317" s="158"/>
      <c r="H317" s="257">
        <f t="shared" si="5"/>
        <v>0</v>
      </c>
    </row>
    <row r="318" spans="1:8">
      <c r="A318" s="155">
        <v>315</v>
      </c>
      <c r="B318" s="156"/>
      <c r="C318" s="129"/>
      <c r="D318" s="157"/>
      <c r="E318" s="157"/>
      <c r="F318" s="156"/>
      <c r="G318" s="158"/>
      <c r="H318" s="257">
        <f t="shared" si="5"/>
        <v>0</v>
      </c>
    </row>
    <row r="319" spans="1:8">
      <c r="A319" s="155">
        <v>316</v>
      </c>
      <c r="B319" s="156"/>
      <c r="C319" s="129"/>
      <c r="D319" s="157"/>
      <c r="E319" s="157"/>
      <c r="F319" s="156"/>
      <c r="G319" s="158"/>
      <c r="H319" s="257">
        <f t="shared" si="5"/>
        <v>0</v>
      </c>
    </row>
    <row r="320" spans="1:8">
      <c r="A320" s="155">
        <v>317</v>
      </c>
      <c r="B320" s="156"/>
      <c r="C320" s="129"/>
      <c r="D320" s="157"/>
      <c r="E320" s="157"/>
      <c r="F320" s="156"/>
      <c r="G320" s="158"/>
      <c r="H320" s="257">
        <f t="shared" si="5"/>
        <v>0</v>
      </c>
    </row>
    <row r="321" spans="1:8">
      <c r="A321" s="155">
        <v>318</v>
      </c>
      <c r="B321" s="156"/>
      <c r="C321" s="129"/>
      <c r="D321" s="157"/>
      <c r="E321" s="157"/>
      <c r="F321" s="156"/>
      <c r="G321" s="158"/>
      <c r="H321" s="257">
        <f t="shared" si="5"/>
        <v>0</v>
      </c>
    </row>
    <row r="322" spans="1:8">
      <c r="A322" s="155">
        <v>319</v>
      </c>
      <c r="B322" s="156"/>
      <c r="C322" s="129"/>
      <c r="D322" s="157"/>
      <c r="E322" s="157"/>
      <c r="F322" s="156"/>
      <c r="G322" s="158"/>
      <c r="H322" s="257">
        <f t="shared" si="5"/>
        <v>0</v>
      </c>
    </row>
    <row r="323" spans="1:8">
      <c r="A323" s="155">
        <v>320</v>
      </c>
      <c r="B323" s="156"/>
      <c r="C323" s="129"/>
      <c r="D323" s="157"/>
      <c r="E323" s="157"/>
      <c r="F323" s="156"/>
      <c r="G323" s="158"/>
      <c r="H323" s="257">
        <f t="shared" si="5"/>
        <v>0</v>
      </c>
    </row>
    <row r="324" spans="1:8">
      <c r="A324" s="155">
        <v>321</v>
      </c>
      <c r="B324" s="156"/>
      <c r="C324" s="129"/>
      <c r="D324" s="157"/>
      <c r="E324" s="157"/>
      <c r="F324" s="156"/>
      <c r="G324" s="158"/>
      <c r="H324" s="257">
        <f t="shared" si="5"/>
        <v>0</v>
      </c>
    </row>
    <row r="325" spans="1:8">
      <c r="A325" s="155">
        <v>322</v>
      </c>
      <c r="B325" s="156"/>
      <c r="C325" s="129"/>
      <c r="D325" s="157"/>
      <c r="E325" s="157"/>
      <c r="F325" s="156"/>
      <c r="G325" s="158"/>
      <c r="H325" s="257">
        <f t="shared" ref="H325:H388" si="6">(E325-D325+1)*C325</f>
        <v>0</v>
      </c>
    </row>
    <row r="326" spans="1:8">
      <c r="A326" s="155">
        <v>323</v>
      </c>
      <c r="B326" s="156"/>
      <c r="C326" s="129"/>
      <c r="D326" s="157"/>
      <c r="E326" s="157"/>
      <c r="F326" s="156"/>
      <c r="G326" s="158"/>
      <c r="H326" s="257">
        <f t="shared" si="6"/>
        <v>0</v>
      </c>
    </row>
    <row r="327" spans="1:8">
      <c r="A327" s="155">
        <v>324</v>
      </c>
      <c r="B327" s="156"/>
      <c r="C327" s="129"/>
      <c r="D327" s="157"/>
      <c r="E327" s="157"/>
      <c r="F327" s="156"/>
      <c r="G327" s="158"/>
      <c r="H327" s="257">
        <f t="shared" si="6"/>
        <v>0</v>
      </c>
    </row>
    <row r="328" spans="1:8">
      <c r="A328" s="155">
        <v>325</v>
      </c>
      <c r="B328" s="156"/>
      <c r="C328" s="129"/>
      <c r="D328" s="157"/>
      <c r="E328" s="157"/>
      <c r="F328" s="156"/>
      <c r="G328" s="158"/>
      <c r="H328" s="257">
        <f t="shared" si="6"/>
        <v>0</v>
      </c>
    </row>
    <row r="329" spans="1:8">
      <c r="A329" s="155">
        <v>326</v>
      </c>
      <c r="B329" s="156"/>
      <c r="C329" s="129"/>
      <c r="D329" s="157"/>
      <c r="E329" s="157"/>
      <c r="F329" s="156"/>
      <c r="G329" s="158"/>
      <c r="H329" s="257">
        <f t="shared" si="6"/>
        <v>0</v>
      </c>
    </row>
    <row r="330" spans="1:8">
      <c r="A330" s="155">
        <v>327</v>
      </c>
      <c r="B330" s="156"/>
      <c r="C330" s="129"/>
      <c r="D330" s="157"/>
      <c r="E330" s="157"/>
      <c r="F330" s="156"/>
      <c r="G330" s="158"/>
      <c r="H330" s="257">
        <f t="shared" si="6"/>
        <v>0</v>
      </c>
    </row>
    <row r="331" spans="1:8">
      <c r="A331" s="155">
        <v>328</v>
      </c>
      <c r="B331" s="156"/>
      <c r="C331" s="129"/>
      <c r="D331" s="157"/>
      <c r="E331" s="157"/>
      <c r="F331" s="156"/>
      <c r="G331" s="158"/>
      <c r="H331" s="257">
        <f t="shared" si="6"/>
        <v>0</v>
      </c>
    </row>
    <row r="332" spans="1:8">
      <c r="A332" s="155">
        <v>329</v>
      </c>
      <c r="B332" s="156"/>
      <c r="C332" s="129"/>
      <c r="D332" s="157"/>
      <c r="E332" s="157"/>
      <c r="F332" s="156"/>
      <c r="G332" s="158"/>
      <c r="H332" s="257">
        <f t="shared" si="6"/>
        <v>0</v>
      </c>
    </row>
    <row r="333" spans="1:8">
      <c r="A333" s="155">
        <v>330</v>
      </c>
      <c r="B333" s="156"/>
      <c r="C333" s="129"/>
      <c r="D333" s="157"/>
      <c r="E333" s="157"/>
      <c r="F333" s="156"/>
      <c r="G333" s="158"/>
      <c r="H333" s="257">
        <f t="shared" si="6"/>
        <v>0</v>
      </c>
    </row>
    <row r="334" spans="1:8">
      <c r="A334" s="155">
        <v>331</v>
      </c>
      <c r="B334" s="156"/>
      <c r="C334" s="129"/>
      <c r="D334" s="157"/>
      <c r="E334" s="157"/>
      <c r="F334" s="156"/>
      <c r="G334" s="158"/>
      <c r="H334" s="257">
        <f t="shared" si="6"/>
        <v>0</v>
      </c>
    </row>
    <row r="335" spans="1:8">
      <c r="A335" s="155">
        <v>332</v>
      </c>
      <c r="B335" s="156"/>
      <c r="C335" s="129"/>
      <c r="D335" s="157"/>
      <c r="E335" s="157"/>
      <c r="F335" s="156"/>
      <c r="G335" s="158"/>
      <c r="H335" s="257">
        <f t="shared" si="6"/>
        <v>0</v>
      </c>
    </row>
    <row r="336" spans="1:8">
      <c r="A336" s="155">
        <v>333</v>
      </c>
      <c r="B336" s="156"/>
      <c r="C336" s="129"/>
      <c r="D336" s="157"/>
      <c r="E336" s="157"/>
      <c r="F336" s="156"/>
      <c r="G336" s="158"/>
      <c r="H336" s="257">
        <f t="shared" si="6"/>
        <v>0</v>
      </c>
    </row>
    <row r="337" spans="1:8">
      <c r="A337" s="155">
        <v>334</v>
      </c>
      <c r="B337" s="156"/>
      <c r="C337" s="129"/>
      <c r="D337" s="157"/>
      <c r="E337" s="157"/>
      <c r="F337" s="156"/>
      <c r="G337" s="158"/>
      <c r="H337" s="257">
        <f t="shared" si="6"/>
        <v>0</v>
      </c>
    </row>
    <row r="338" spans="1:8">
      <c r="A338" s="155">
        <v>335</v>
      </c>
      <c r="B338" s="156"/>
      <c r="C338" s="129"/>
      <c r="D338" s="157"/>
      <c r="E338" s="157"/>
      <c r="F338" s="156"/>
      <c r="G338" s="158"/>
      <c r="H338" s="257">
        <f t="shared" si="6"/>
        <v>0</v>
      </c>
    </row>
    <row r="339" spans="1:8">
      <c r="A339" s="155">
        <v>336</v>
      </c>
      <c r="B339" s="156"/>
      <c r="C339" s="129"/>
      <c r="D339" s="157"/>
      <c r="E339" s="157"/>
      <c r="F339" s="156"/>
      <c r="G339" s="158"/>
      <c r="H339" s="257">
        <f t="shared" si="6"/>
        <v>0</v>
      </c>
    </row>
    <row r="340" spans="1:8">
      <c r="A340" s="155">
        <v>337</v>
      </c>
      <c r="B340" s="156"/>
      <c r="C340" s="129"/>
      <c r="D340" s="157"/>
      <c r="E340" s="157"/>
      <c r="F340" s="156"/>
      <c r="G340" s="158"/>
      <c r="H340" s="257">
        <f t="shared" si="6"/>
        <v>0</v>
      </c>
    </row>
    <row r="341" spans="1:8">
      <c r="A341" s="155">
        <v>338</v>
      </c>
      <c r="B341" s="156"/>
      <c r="C341" s="129"/>
      <c r="D341" s="157"/>
      <c r="E341" s="157"/>
      <c r="F341" s="156"/>
      <c r="G341" s="158"/>
      <c r="H341" s="257">
        <f t="shared" si="6"/>
        <v>0</v>
      </c>
    </row>
    <row r="342" spans="1:8">
      <c r="A342" s="155">
        <v>339</v>
      </c>
      <c r="B342" s="156"/>
      <c r="C342" s="129"/>
      <c r="D342" s="157"/>
      <c r="E342" s="157"/>
      <c r="F342" s="156"/>
      <c r="G342" s="158"/>
      <c r="H342" s="257">
        <f t="shared" si="6"/>
        <v>0</v>
      </c>
    </row>
    <row r="343" spans="1:8">
      <c r="A343" s="155">
        <v>340</v>
      </c>
      <c r="B343" s="156"/>
      <c r="C343" s="129"/>
      <c r="D343" s="157"/>
      <c r="E343" s="157"/>
      <c r="F343" s="156"/>
      <c r="G343" s="158"/>
      <c r="H343" s="257">
        <f t="shared" si="6"/>
        <v>0</v>
      </c>
    </row>
    <row r="344" spans="1:8">
      <c r="A344" s="155">
        <v>341</v>
      </c>
      <c r="B344" s="156"/>
      <c r="C344" s="129"/>
      <c r="D344" s="157"/>
      <c r="E344" s="157"/>
      <c r="F344" s="156"/>
      <c r="G344" s="158"/>
      <c r="H344" s="257">
        <f t="shared" si="6"/>
        <v>0</v>
      </c>
    </row>
    <row r="345" spans="1:8">
      <c r="A345" s="155">
        <v>342</v>
      </c>
      <c r="B345" s="156"/>
      <c r="C345" s="129"/>
      <c r="D345" s="157"/>
      <c r="E345" s="157"/>
      <c r="F345" s="156"/>
      <c r="G345" s="158"/>
      <c r="H345" s="257">
        <f t="shared" si="6"/>
        <v>0</v>
      </c>
    </row>
    <row r="346" spans="1:8">
      <c r="A346" s="155">
        <v>343</v>
      </c>
      <c r="B346" s="156"/>
      <c r="C346" s="129"/>
      <c r="D346" s="157"/>
      <c r="E346" s="157"/>
      <c r="F346" s="156"/>
      <c r="G346" s="158"/>
      <c r="H346" s="257">
        <f t="shared" si="6"/>
        <v>0</v>
      </c>
    </row>
    <row r="347" spans="1:8">
      <c r="A347" s="155">
        <v>344</v>
      </c>
      <c r="B347" s="156"/>
      <c r="C347" s="129"/>
      <c r="D347" s="157"/>
      <c r="E347" s="157"/>
      <c r="F347" s="156"/>
      <c r="G347" s="158"/>
      <c r="H347" s="257">
        <f t="shared" si="6"/>
        <v>0</v>
      </c>
    </row>
    <row r="348" spans="1:8">
      <c r="A348" s="155">
        <v>345</v>
      </c>
      <c r="B348" s="156"/>
      <c r="C348" s="129"/>
      <c r="D348" s="157"/>
      <c r="E348" s="157"/>
      <c r="F348" s="156"/>
      <c r="G348" s="158"/>
      <c r="H348" s="257">
        <f t="shared" si="6"/>
        <v>0</v>
      </c>
    </row>
    <row r="349" spans="1:8">
      <c r="A349" s="155">
        <v>346</v>
      </c>
      <c r="B349" s="156"/>
      <c r="C349" s="129"/>
      <c r="D349" s="157"/>
      <c r="E349" s="157"/>
      <c r="F349" s="156"/>
      <c r="G349" s="158"/>
      <c r="H349" s="257">
        <f t="shared" si="6"/>
        <v>0</v>
      </c>
    </row>
    <row r="350" spans="1:8">
      <c r="A350" s="155">
        <v>347</v>
      </c>
      <c r="B350" s="156"/>
      <c r="C350" s="129"/>
      <c r="D350" s="157"/>
      <c r="E350" s="157"/>
      <c r="F350" s="156"/>
      <c r="G350" s="158"/>
      <c r="H350" s="257">
        <f t="shared" si="6"/>
        <v>0</v>
      </c>
    </row>
    <row r="351" spans="1:8">
      <c r="A351" s="155">
        <v>348</v>
      </c>
      <c r="B351" s="156"/>
      <c r="C351" s="129"/>
      <c r="D351" s="157"/>
      <c r="E351" s="157"/>
      <c r="F351" s="156"/>
      <c r="G351" s="158"/>
      <c r="H351" s="257">
        <f t="shared" si="6"/>
        <v>0</v>
      </c>
    </row>
    <row r="352" spans="1:8">
      <c r="A352" s="155">
        <v>349</v>
      </c>
      <c r="B352" s="156"/>
      <c r="C352" s="129"/>
      <c r="D352" s="157"/>
      <c r="E352" s="157"/>
      <c r="F352" s="156"/>
      <c r="G352" s="158"/>
      <c r="H352" s="257">
        <f t="shared" si="6"/>
        <v>0</v>
      </c>
    </row>
    <row r="353" spans="1:8">
      <c r="A353" s="155">
        <v>350</v>
      </c>
      <c r="B353" s="156"/>
      <c r="C353" s="129"/>
      <c r="D353" s="157"/>
      <c r="E353" s="157"/>
      <c r="F353" s="156"/>
      <c r="G353" s="158"/>
      <c r="H353" s="257">
        <f t="shared" si="6"/>
        <v>0</v>
      </c>
    </row>
    <row r="354" spans="1:8">
      <c r="A354" s="155">
        <v>351</v>
      </c>
      <c r="B354" s="156"/>
      <c r="C354" s="129"/>
      <c r="D354" s="157"/>
      <c r="E354" s="157"/>
      <c r="F354" s="156"/>
      <c r="G354" s="158"/>
      <c r="H354" s="257">
        <f t="shared" si="6"/>
        <v>0</v>
      </c>
    </row>
    <row r="355" spans="1:8">
      <c r="A355" s="155">
        <v>352</v>
      </c>
      <c r="B355" s="156"/>
      <c r="C355" s="129"/>
      <c r="D355" s="157"/>
      <c r="E355" s="157"/>
      <c r="F355" s="156"/>
      <c r="G355" s="158"/>
      <c r="H355" s="257">
        <f t="shared" si="6"/>
        <v>0</v>
      </c>
    </row>
    <row r="356" spans="1:8">
      <c r="A356" s="155">
        <v>353</v>
      </c>
      <c r="B356" s="156"/>
      <c r="C356" s="129"/>
      <c r="D356" s="157"/>
      <c r="E356" s="157"/>
      <c r="F356" s="156"/>
      <c r="G356" s="158"/>
      <c r="H356" s="257">
        <f t="shared" si="6"/>
        <v>0</v>
      </c>
    </row>
    <row r="357" spans="1:8">
      <c r="A357" s="155">
        <v>354</v>
      </c>
      <c r="B357" s="156"/>
      <c r="C357" s="129"/>
      <c r="D357" s="157"/>
      <c r="E357" s="157"/>
      <c r="F357" s="156"/>
      <c r="G357" s="158"/>
      <c r="H357" s="257">
        <f t="shared" si="6"/>
        <v>0</v>
      </c>
    </row>
    <row r="358" spans="1:8">
      <c r="A358" s="155">
        <v>355</v>
      </c>
      <c r="B358" s="156"/>
      <c r="C358" s="129"/>
      <c r="D358" s="157"/>
      <c r="E358" s="157"/>
      <c r="F358" s="156"/>
      <c r="G358" s="158"/>
      <c r="H358" s="257">
        <f t="shared" si="6"/>
        <v>0</v>
      </c>
    </row>
    <row r="359" spans="1:8">
      <c r="A359" s="155">
        <v>356</v>
      </c>
      <c r="B359" s="156"/>
      <c r="C359" s="129"/>
      <c r="D359" s="157"/>
      <c r="E359" s="157"/>
      <c r="F359" s="156"/>
      <c r="G359" s="158"/>
      <c r="H359" s="257">
        <f t="shared" si="6"/>
        <v>0</v>
      </c>
    </row>
    <row r="360" spans="1:8">
      <c r="A360" s="155">
        <v>357</v>
      </c>
      <c r="B360" s="156"/>
      <c r="C360" s="129"/>
      <c r="D360" s="157"/>
      <c r="E360" s="157"/>
      <c r="F360" s="156"/>
      <c r="G360" s="158"/>
      <c r="H360" s="257">
        <f t="shared" si="6"/>
        <v>0</v>
      </c>
    </row>
    <row r="361" spans="1:8">
      <c r="A361" s="155">
        <v>358</v>
      </c>
      <c r="B361" s="156"/>
      <c r="C361" s="129"/>
      <c r="D361" s="157"/>
      <c r="E361" s="157"/>
      <c r="F361" s="156"/>
      <c r="G361" s="158"/>
      <c r="H361" s="257">
        <f t="shared" si="6"/>
        <v>0</v>
      </c>
    </row>
    <row r="362" spans="1:8">
      <c r="A362" s="155">
        <v>359</v>
      </c>
      <c r="B362" s="156"/>
      <c r="C362" s="129"/>
      <c r="D362" s="157"/>
      <c r="E362" s="157"/>
      <c r="F362" s="156"/>
      <c r="G362" s="158"/>
      <c r="H362" s="257">
        <f t="shared" si="6"/>
        <v>0</v>
      </c>
    </row>
    <row r="363" spans="1:8">
      <c r="A363" s="155">
        <v>360</v>
      </c>
      <c r="B363" s="156"/>
      <c r="C363" s="129"/>
      <c r="D363" s="157"/>
      <c r="E363" s="157"/>
      <c r="F363" s="156"/>
      <c r="G363" s="158"/>
      <c r="H363" s="257">
        <f t="shared" si="6"/>
        <v>0</v>
      </c>
    </row>
    <row r="364" spans="1:8">
      <c r="A364" s="155">
        <v>361</v>
      </c>
      <c r="B364" s="156"/>
      <c r="C364" s="129"/>
      <c r="D364" s="157"/>
      <c r="E364" s="157"/>
      <c r="F364" s="156"/>
      <c r="G364" s="158"/>
      <c r="H364" s="257">
        <f t="shared" si="6"/>
        <v>0</v>
      </c>
    </row>
    <row r="365" spans="1:8">
      <c r="A365" s="155">
        <v>362</v>
      </c>
      <c r="B365" s="156"/>
      <c r="C365" s="129"/>
      <c r="D365" s="157"/>
      <c r="E365" s="157"/>
      <c r="F365" s="156"/>
      <c r="G365" s="158"/>
      <c r="H365" s="257">
        <f t="shared" si="6"/>
        <v>0</v>
      </c>
    </row>
    <row r="366" spans="1:8">
      <c r="A366" s="155">
        <v>363</v>
      </c>
      <c r="B366" s="156"/>
      <c r="C366" s="129"/>
      <c r="D366" s="157"/>
      <c r="E366" s="157"/>
      <c r="F366" s="156"/>
      <c r="G366" s="158"/>
      <c r="H366" s="257">
        <f t="shared" si="6"/>
        <v>0</v>
      </c>
    </row>
    <row r="367" spans="1:8">
      <c r="A367" s="155">
        <v>364</v>
      </c>
      <c r="B367" s="156"/>
      <c r="C367" s="129"/>
      <c r="D367" s="157"/>
      <c r="E367" s="157"/>
      <c r="F367" s="156"/>
      <c r="G367" s="158"/>
      <c r="H367" s="257">
        <f t="shared" si="6"/>
        <v>0</v>
      </c>
    </row>
    <row r="368" spans="1:8">
      <c r="A368" s="155">
        <v>365</v>
      </c>
      <c r="B368" s="156"/>
      <c r="C368" s="129"/>
      <c r="D368" s="157"/>
      <c r="E368" s="157"/>
      <c r="F368" s="156"/>
      <c r="G368" s="158"/>
      <c r="H368" s="257">
        <f t="shared" si="6"/>
        <v>0</v>
      </c>
    </row>
    <row r="369" spans="1:8">
      <c r="A369" s="155">
        <v>366</v>
      </c>
      <c r="B369" s="156"/>
      <c r="C369" s="129"/>
      <c r="D369" s="157"/>
      <c r="E369" s="157"/>
      <c r="F369" s="156"/>
      <c r="G369" s="158"/>
      <c r="H369" s="257">
        <f t="shared" si="6"/>
        <v>0</v>
      </c>
    </row>
    <row r="370" spans="1:8">
      <c r="A370" s="155">
        <v>367</v>
      </c>
      <c r="B370" s="156"/>
      <c r="C370" s="129"/>
      <c r="D370" s="157"/>
      <c r="E370" s="157"/>
      <c r="F370" s="156"/>
      <c r="G370" s="158"/>
      <c r="H370" s="257">
        <f t="shared" si="6"/>
        <v>0</v>
      </c>
    </row>
    <row r="371" spans="1:8">
      <c r="A371" s="155">
        <v>368</v>
      </c>
      <c r="B371" s="156"/>
      <c r="C371" s="129"/>
      <c r="D371" s="157"/>
      <c r="E371" s="157"/>
      <c r="F371" s="156"/>
      <c r="G371" s="158"/>
      <c r="H371" s="257">
        <f t="shared" si="6"/>
        <v>0</v>
      </c>
    </row>
    <row r="372" spans="1:8">
      <c r="A372" s="155">
        <v>369</v>
      </c>
      <c r="B372" s="156"/>
      <c r="C372" s="129"/>
      <c r="D372" s="157"/>
      <c r="E372" s="157"/>
      <c r="F372" s="156"/>
      <c r="G372" s="158"/>
      <c r="H372" s="257">
        <f t="shared" si="6"/>
        <v>0</v>
      </c>
    </row>
    <row r="373" spans="1:8">
      <c r="A373" s="155">
        <v>370</v>
      </c>
      <c r="B373" s="156"/>
      <c r="C373" s="129"/>
      <c r="D373" s="157"/>
      <c r="E373" s="157"/>
      <c r="F373" s="156"/>
      <c r="G373" s="158"/>
      <c r="H373" s="257">
        <f t="shared" si="6"/>
        <v>0</v>
      </c>
    </row>
    <row r="374" spans="1:8">
      <c r="A374" s="155">
        <v>371</v>
      </c>
      <c r="B374" s="156"/>
      <c r="C374" s="129"/>
      <c r="D374" s="157"/>
      <c r="E374" s="157"/>
      <c r="F374" s="156"/>
      <c r="G374" s="158"/>
      <c r="H374" s="257">
        <f t="shared" si="6"/>
        <v>0</v>
      </c>
    </row>
    <row r="375" spans="1:8">
      <c r="A375" s="155">
        <v>372</v>
      </c>
      <c r="B375" s="156"/>
      <c r="C375" s="129"/>
      <c r="D375" s="157"/>
      <c r="E375" s="157"/>
      <c r="F375" s="156"/>
      <c r="G375" s="158"/>
      <c r="H375" s="257">
        <f t="shared" si="6"/>
        <v>0</v>
      </c>
    </row>
    <row r="376" spans="1:8">
      <c r="A376" s="155">
        <v>373</v>
      </c>
      <c r="B376" s="156"/>
      <c r="C376" s="129"/>
      <c r="D376" s="157"/>
      <c r="E376" s="157"/>
      <c r="F376" s="156"/>
      <c r="G376" s="158"/>
      <c r="H376" s="257">
        <f t="shared" si="6"/>
        <v>0</v>
      </c>
    </row>
    <row r="377" spans="1:8">
      <c r="A377" s="155">
        <v>374</v>
      </c>
      <c r="B377" s="156"/>
      <c r="C377" s="129"/>
      <c r="D377" s="157"/>
      <c r="E377" s="157"/>
      <c r="F377" s="156"/>
      <c r="G377" s="158"/>
      <c r="H377" s="257">
        <f t="shared" si="6"/>
        <v>0</v>
      </c>
    </row>
    <row r="378" spans="1:8">
      <c r="A378" s="155">
        <v>375</v>
      </c>
      <c r="B378" s="156"/>
      <c r="C378" s="129"/>
      <c r="D378" s="157"/>
      <c r="E378" s="157"/>
      <c r="F378" s="156"/>
      <c r="G378" s="158"/>
      <c r="H378" s="257">
        <f t="shared" si="6"/>
        <v>0</v>
      </c>
    </row>
    <row r="379" spans="1:8">
      <c r="A379" s="155">
        <v>376</v>
      </c>
      <c r="B379" s="156"/>
      <c r="C379" s="129"/>
      <c r="D379" s="157"/>
      <c r="E379" s="157"/>
      <c r="F379" s="156"/>
      <c r="G379" s="158"/>
      <c r="H379" s="257">
        <f t="shared" si="6"/>
        <v>0</v>
      </c>
    </row>
    <row r="380" spans="1:8">
      <c r="A380" s="155">
        <v>377</v>
      </c>
      <c r="B380" s="156"/>
      <c r="C380" s="129"/>
      <c r="D380" s="157"/>
      <c r="E380" s="157"/>
      <c r="F380" s="156"/>
      <c r="G380" s="158"/>
      <c r="H380" s="257">
        <f t="shared" si="6"/>
        <v>0</v>
      </c>
    </row>
    <row r="381" spans="1:8">
      <c r="A381" s="155">
        <v>378</v>
      </c>
      <c r="B381" s="156"/>
      <c r="C381" s="129"/>
      <c r="D381" s="157"/>
      <c r="E381" s="157"/>
      <c r="F381" s="156"/>
      <c r="G381" s="158"/>
      <c r="H381" s="257">
        <f t="shared" si="6"/>
        <v>0</v>
      </c>
    </row>
    <row r="382" spans="1:8">
      <c r="A382" s="155">
        <v>379</v>
      </c>
      <c r="B382" s="156"/>
      <c r="C382" s="129"/>
      <c r="D382" s="157"/>
      <c r="E382" s="157"/>
      <c r="F382" s="156"/>
      <c r="G382" s="158"/>
      <c r="H382" s="257">
        <f t="shared" si="6"/>
        <v>0</v>
      </c>
    </row>
    <row r="383" spans="1:8">
      <c r="A383" s="155">
        <v>380</v>
      </c>
      <c r="B383" s="156"/>
      <c r="C383" s="129"/>
      <c r="D383" s="157"/>
      <c r="E383" s="157"/>
      <c r="F383" s="156"/>
      <c r="G383" s="158"/>
      <c r="H383" s="257">
        <f t="shared" si="6"/>
        <v>0</v>
      </c>
    </row>
    <row r="384" spans="1:8">
      <c r="A384" s="155">
        <v>381</v>
      </c>
      <c r="B384" s="156"/>
      <c r="C384" s="129"/>
      <c r="D384" s="157"/>
      <c r="E384" s="157"/>
      <c r="F384" s="156"/>
      <c r="G384" s="158"/>
      <c r="H384" s="257">
        <f t="shared" si="6"/>
        <v>0</v>
      </c>
    </row>
    <row r="385" spans="1:8">
      <c r="A385" s="155">
        <v>382</v>
      </c>
      <c r="B385" s="156"/>
      <c r="C385" s="129"/>
      <c r="D385" s="157"/>
      <c r="E385" s="157"/>
      <c r="F385" s="156"/>
      <c r="G385" s="158"/>
      <c r="H385" s="257">
        <f t="shared" si="6"/>
        <v>0</v>
      </c>
    </row>
    <row r="386" spans="1:8">
      <c r="A386" s="155">
        <v>383</v>
      </c>
      <c r="B386" s="156"/>
      <c r="C386" s="129"/>
      <c r="D386" s="157"/>
      <c r="E386" s="157"/>
      <c r="F386" s="156"/>
      <c r="G386" s="158"/>
      <c r="H386" s="257">
        <f t="shared" si="6"/>
        <v>0</v>
      </c>
    </row>
    <row r="387" spans="1:8">
      <c r="A387" s="155">
        <v>384</v>
      </c>
      <c r="B387" s="156"/>
      <c r="C387" s="129"/>
      <c r="D387" s="157"/>
      <c r="E387" s="157"/>
      <c r="F387" s="156"/>
      <c r="G387" s="158"/>
      <c r="H387" s="257">
        <f t="shared" si="6"/>
        <v>0</v>
      </c>
    </row>
    <row r="388" spans="1:8">
      <c r="A388" s="155">
        <v>385</v>
      </c>
      <c r="B388" s="156"/>
      <c r="C388" s="129"/>
      <c r="D388" s="157"/>
      <c r="E388" s="157"/>
      <c r="F388" s="156"/>
      <c r="G388" s="158"/>
      <c r="H388" s="257">
        <f t="shared" si="6"/>
        <v>0</v>
      </c>
    </row>
    <row r="389" spans="1:8">
      <c r="A389" s="155">
        <v>386</v>
      </c>
      <c r="B389" s="156"/>
      <c r="C389" s="129"/>
      <c r="D389" s="157"/>
      <c r="E389" s="157"/>
      <c r="F389" s="156"/>
      <c r="G389" s="158"/>
      <c r="H389" s="257">
        <f t="shared" ref="H389:H452" si="7">(E389-D389+1)*C389</f>
        <v>0</v>
      </c>
    </row>
    <row r="390" spans="1:8">
      <c r="A390" s="155">
        <v>387</v>
      </c>
      <c r="B390" s="156"/>
      <c r="C390" s="129"/>
      <c r="D390" s="157"/>
      <c r="E390" s="157"/>
      <c r="F390" s="156"/>
      <c r="G390" s="158"/>
      <c r="H390" s="257">
        <f t="shared" si="7"/>
        <v>0</v>
      </c>
    </row>
    <row r="391" spans="1:8">
      <c r="A391" s="155">
        <v>388</v>
      </c>
      <c r="B391" s="156"/>
      <c r="C391" s="129"/>
      <c r="D391" s="157"/>
      <c r="E391" s="157"/>
      <c r="F391" s="156"/>
      <c r="G391" s="158"/>
      <c r="H391" s="257">
        <f t="shared" si="7"/>
        <v>0</v>
      </c>
    </row>
    <row r="392" spans="1:8">
      <c r="A392" s="155">
        <v>389</v>
      </c>
      <c r="B392" s="156"/>
      <c r="C392" s="129"/>
      <c r="D392" s="157"/>
      <c r="E392" s="157"/>
      <c r="F392" s="156"/>
      <c r="G392" s="158"/>
      <c r="H392" s="257">
        <f t="shared" si="7"/>
        <v>0</v>
      </c>
    </row>
    <row r="393" spans="1:8">
      <c r="A393" s="155">
        <v>390</v>
      </c>
      <c r="B393" s="156"/>
      <c r="C393" s="129"/>
      <c r="D393" s="157"/>
      <c r="E393" s="157"/>
      <c r="F393" s="156"/>
      <c r="G393" s="158"/>
      <c r="H393" s="257">
        <f t="shared" si="7"/>
        <v>0</v>
      </c>
    </row>
    <row r="394" spans="1:8">
      <c r="A394" s="155">
        <v>391</v>
      </c>
      <c r="B394" s="156"/>
      <c r="C394" s="129"/>
      <c r="D394" s="157"/>
      <c r="E394" s="157"/>
      <c r="F394" s="156"/>
      <c r="G394" s="158"/>
      <c r="H394" s="257">
        <f t="shared" si="7"/>
        <v>0</v>
      </c>
    </row>
    <row r="395" spans="1:8">
      <c r="A395" s="155">
        <v>392</v>
      </c>
      <c r="B395" s="156"/>
      <c r="C395" s="129"/>
      <c r="D395" s="157"/>
      <c r="E395" s="157"/>
      <c r="F395" s="156"/>
      <c r="G395" s="158"/>
      <c r="H395" s="257">
        <f t="shared" si="7"/>
        <v>0</v>
      </c>
    </row>
    <row r="396" spans="1:8">
      <c r="A396" s="155">
        <v>393</v>
      </c>
      <c r="B396" s="156"/>
      <c r="C396" s="129"/>
      <c r="D396" s="157"/>
      <c r="E396" s="157"/>
      <c r="F396" s="156"/>
      <c r="G396" s="158"/>
      <c r="H396" s="257">
        <f t="shared" si="7"/>
        <v>0</v>
      </c>
    </row>
    <row r="397" spans="1:8">
      <c r="A397" s="155">
        <v>394</v>
      </c>
      <c r="B397" s="156"/>
      <c r="C397" s="129"/>
      <c r="D397" s="157"/>
      <c r="E397" s="157"/>
      <c r="F397" s="156"/>
      <c r="G397" s="158"/>
      <c r="H397" s="257">
        <f t="shared" si="7"/>
        <v>0</v>
      </c>
    </row>
    <row r="398" spans="1:8">
      <c r="A398" s="155">
        <v>395</v>
      </c>
      <c r="B398" s="156"/>
      <c r="C398" s="129"/>
      <c r="D398" s="157"/>
      <c r="E398" s="157"/>
      <c r="F398" s="156"/>
      <c r="G398" s="158"/>
      <c r="H398" s="257">
        <f t="shared" si="7"/>
        <v>0</v>
      </c>
    </row>
    <row r="399" spans="1:8">
      <c r="A399" s="155">
        <v>396</v>
      </c>
      <c r="B399" s="156"/>
      <c r="C399" s="129"/>
      <c r="D399" s="157"/>
      <c r="E399" s="157"/>
      <c r="F399" s="156"/>
      <c r="G399" s="158"/>
      <c r="H399" s="257">
        <f t="shared" si="7"/>
        <v>0</v>
      </c>
    </row>
    <row r="400" spans="1:8">
      <c r="A400" s="155">
        <v>397</v>
      </c>
      <c r="B400" s="156"/>
      <c r="C400" s="129"/>
      <c r="D400" s="157"/>
      <c r="E400" s="157"/>
      <c r="F400" s="156"/>
      <c r="G400" s="158"/>
      <c r="H400" s="257">
        <f t="shared" si="7"/>
        <v>0</v>
      </c>
    </row>
    <row r="401" spans="1:8">
      <c r="A401" s="155">
        <v>398</v>
      </c>
      <c r="B401" s="156"/>
      <c r="C401" s="129"/>
      <c r="D401" s="157"/>
      <c r="E401" s="157"/>
      <c r="F401" s="156"/>
      <c r="G401" s="158"/>
      <c r="H401" s="257">
        <f t="shared" si="7"/>
        <v>0</v>
      </c>
    </row>
    <row r="402" spans="1:8">
      <c r="A402" s="155">
        <v>399</v>
      </c>
      <c r="B402" s="156"/>
      <c r="C402" s="129"/>
      <c r="D402" s="157"/>
      <c r="E402" s="157"/>
      <c r="F402" s="156"/>
      <c r="G402" s="158"/>
      <c r="H402" s="257">
        <f t="shared" si="7"/>
        <v>0</v>
      </c>
    </row>
    <row r="403" spans="1:8">
      <c r="A403" s="155">
        <v>400</v>
      </c>
      <c r="B403" s="156"/>
      <c r="C403" s="129"/>
      <c r="D403" s="157"/>
      <c r="E403" s="157"/>
      <c r="F403" s="156"/>
      <c r="G403" s="158"/>
      <c r="H403" s="257">
        <f t="shared" si="7"/>
        <v>0</v>
      </c>
    </row>
    <row r="404" spans="1:8">
      <c r="A404" s="155">
        <v>401</v>
      </c>
      <c r="B404" s="156"/>
      <c r="C404" s="129"/>
      <c r="D404" s="157"/>
      <c r="E404" s="157"/>
      <c r="F404" s="156"/>
      <c r="G404" s="158"/>
      <c r="H404" s="257">
        <f t="shared" si="7"/>
        <v>0</v>
      </c>
    </row>
    <row r="405" spans="1:8">
      <c r="A405" s="155">
        <v>402</v>
      </c>
      <c r="B405" s="156"/>
      <c r="C405" s="129"/>
      <c r="D405" s="157"/>
      <c r="E405" s="157"/>
      <c r="F405" s="156"/>
      <c r="G405" s="158"/>
      <c r="H405" s="257">
        <f t="shared" si="7"/>
        <v>0</v>
      </c>
    </row>
    <row r="406" spans="1:8">
      <c r="A406" s="155">
        <v>403</v>
      </c>
      <c r="B406" s="156"/>
      <c r="C406" s="129"/>
      <c r="D406" s="157"/>
      <c r="E406" s="157"/>
      <c r="F406" s="156"/>
      <c r="G406" s="158"/>
      <c r="H406" s="257">
        <f t="shared" si="7"/>
        <v>0</v>
      </c>
    </row>
    <row r="407" spans="1:8">
      <c r="A407" s="155">
        <v>404</v>
      </c>
      <c r="B407" s="156"/>
      <c r="C407" s="129"/>
      <c r="D407" s="157"/>
      <c r="E407" s="157"/>
      <c r="F407" s="156"/>
      <c r="G407" s="158"/>
      <c r="H407" s="257">
        <f t="shared" si="7"/>
        <v>0</v>
      </c>
    </row>
    <row r="408" spans="1:8">
      <c r="A408" s="155">
        <v>405</v>
      </c>
      <c r="B408" s="156"/>
      <c r="C408" s="129"/>
      <c r="D408" s="157"/>
      <c r="E408" s="157"/>
      <c r="F408" s="156"/>
      <c r="G408" s="158"/>
      <c r="H408" s="257">
        <f t="shared" si="7"/>
        <v>0</v>
      </c>
    </row>
    <row r="409" spans="1:8">
      <c r="A409" s="155">
        <v>406</v>
      </c>
      <c r="B409" s="156"/>
      <c r="C409" s="129"/>
      <c r="D409" s="157"/>
      <c r="E409" s="157"/>
      <c r="F409" s="156"/>
      <c r="G409" s="158"/>
      <c r="H409" s="257">
        <f t="shared" si="7"/>
        <v>0</v>
      </c>
    </row>
    <row r="410" spans="1:8">
      <c r="A410" s="155">
        <v>407</v>
      </c>
      <c r="B410" s="156"/>
      <c r="C410" s="129"/>
      <c r="D410" s="157"/>
      <c r="E410" s="157"/>
      <c r="F410" s="156"/>
      <c r="G410" s="158"/>
      <c r="H410" s="257">
        <f t="shared" si="7"/>
        <v>0</v>
      </c>
    </row>
    <row r="411" spans="1:8">
      <c r="A411" s="155">
        <v>408</v>
      </c>
      <c r="B411" s="156"/>
      <c r="C411" s="129"/>
      <c r="D411" s="157"/>
      <c r="E411" s="157"/>
      <c r="F411" s="156"/>
      <c r="G411" s="158"/>
      <c r="H411" s="257">
        <f t="shared" si="7"/>
        <v>0</v>
      </c>
    </row>
    <row r="412" spans="1:8">
      <c r="A412" s="155">
        <v>409</v>
      </c>
      <c r="B412" s="156"/>
      <c r="C412" s="129"/>
      <c r="D412" s="157"/>
      <c r="E412" s="157"/>
      <c r="F412" s="156"/>
      <c r="G412" s="158"/>
      <c r="H412" s="257">
        <f t="shared" si="7"/>
        <v>0</v>
      </c>
    </row>
    <row r="413" spans="1:8">
      <c r="A413" s="155">
        <v>410</v>
      </c>
      <c r="B413" s="156"/>
      <c r="C413" s="129"/>
      <c r="D413" s="157"/>
      <c r="E413" s="157"/>
      <c r="F413" s="156"/>
      <c r="G413" s="158"/>
      <c r="H413" s="257">
        <f t="shared" si="7"/>
        <v>0</v>
      </c>
    </row>
    <row r="414" spans="1:8">
      <c r="A414" s="155">
        <v>411</v>
      </c>
      <c r="B414" s="156"/>
      <c r="C414" s="129"/>
      <c r="D414" s="157"/>
      <c r="E414" s="157"/>
      <c r="F414" s="156"/>
      <c r="G414" s="158"/>
      <c r="H414" s="257">
        <f t="shared" si="7"/>
        <v>0</v>
      </c>
    </row>
    <row r="415" spans="1:8">
      <c r="A415" s="155">
        <v>412</v>
      </c>
      <c r="B415" s="156"/>
      <c r="C415" s="129"/>
      <c r="D415" s="157"/>
      <c r="E415" s="157"/>
      <c r="F415" s="156"/>
      <c r="G415" s="158"/>
      <c r="H415" s="257">
        <f t="shared" si="7"/>
        <v>0</v>
      </c>
    </row>
    <row r="416" spans="1:8">
      <c r="A416" s="155">
        <v>413</v>
      </c>
      <c r="B416" s="156"/>
      <c r="C416" s="129"/>
      <c r="D416" s="157"/>
      <c r="E416" s="157"/>
      <c r="F416" s="156"/>
      <c r="G416" s="158"/>
      <c r="H416" s="257">
        <f t="shared" si="7"/>
        <v>0</v>
      </c>
    </row>
    <row r="417" spans="1:8">
      <c r="A417" s="155">
        <v>414</v>
      </c>
      <c r="B417" s="156"/>
      <c r="C417" s="129"/>
      <c r="D417" s="157"/>
      <c r="E417" s="157"/>
      <c r="F417" s="156"/>
      <c r="G417" s="158"/>
      <c r="H417" s="257">
        <f t="shared" si="7"/>
        <v>0</v>
      </c>
    </row>
    <row r="418" spans="1:8">
      <c r="A418" s="155">
        <v>415</v>
      </c>
      <c r="B418" s="156"/>
      <c r="C418" s="129"/>
      <c r="D418" s="157"/>
      <c r="E418" s="157"/>
      <c r="F418" s="156"/>
      <c r="G418" s="158"/>
      <c r="H418" s="257">
        <f t="shared" si="7"/>
        <v>0</v>
      </c>
    </row>
    <row r="419" spans="1:8">
      <c r="A419" s="155">
        <v>416</v>
      </c>
      <c r="B419" s="156"/>
      <c r="C419" s="129"/>
      <c r="D419" s="157"/>
      <c r="E419" s="157"/>
      <c r="F419" s="156"/>
      <c r="G419" s="158"/>
      <c r="H419" s="257">
        <f t="shared" si="7"/>
        <v>0</v>
      </c>
    </row>
    <row r="420" spans="1:8">
      <c r="A420" s="155">
        <v>417</v>
      </c>
      <c r="B420" s="156"/>
      <c r="C420" s="129"/>
      <c r="D420" s="157"/>
      <c r="E420" s="157"/>
      <c r="F420" s="156"/>
      <c r="G420" s="158"/>
      <c r="H420" s="257">
        <f t="shared" si="7"/>
        <v>0</v>
      </c>
    </row>
    <row r="421" spans="1:8">
      <c r="A421" s="155">
        <v>418</v>
      </c>
      <c r="B421" s="156"/>
      <c r="C421" s="129"/>
      <c r="D421" s="157"/>
      <c r="E421" s="157"/>
      <c r="F421" s="156"/>
      <c r="G421" s="158"/>
      <c r="H421" s="257">
        <f t="shared" si="7"/>
        <v>0</v>
      </c>
    </row>
    <row r="422" spans="1:8">
      <c r="A422" s="155">
        <v>419</v>
      </c>
      <c r="B422" s="156"/>
      <c r="C422" s="129"/>
      <c r="D422" s="157"/>
      <c r="E422" s="157"/>
      <c r="F422" s="156"/>
      <c r="G422" s="158"/>
      <c r="H422" s="257">
        <f t="shared" si="7"/>
        <v>0</v>
      </c>
    </row>
    <row r="423" spans="1:8">
      <c r="A423" s="155">
        <v>420</v>
      </c>
      <c r="B423" s="156"/>
      <c r="C423" s="129"/>
      <c r="D423" s="157"/>
      <c r="E423" s="157"/>
      <c r="F423" s="156"/>
      <c r="G423" s="158"/>
      <c r="H423" s="257">
        <f t="shared" si="7"/>
        <v>0</v>
      </c>
    </row>
    <row r="424" spans="1:8">
      <c r="A424" s="155">
        <v>421</v>
      </c>
      <c r="B424" s="156"/>
      <c r="C424" s="129"/>
      <c r="D424" s="157"/>
      <c r="E424" s="157"/>
      <c r="F424" s="156"/>
      <c r="G424" s="158"/>
      <c r="H424" s="257">
        <f t="shared" si="7"/>
        <v>0</v>
      </c>
    </row>
    <row r="425" spans="1:8">
      <c r="A425" s="155">
        <v>422</v>
      </c>
      <c r="B425" s="156"/>
      <c r="C425" s="129"/>
      <c r="D425" s="157"/>
      <c r="E425" s="157"/>
      <c r="F425" s="156"/>
      <c r="G425" s="158"/>
      <c r="H425" s="257">
        <f t="shared" si="7"/>
        <v>0</v>
      </c>
    </row>
    <row r="426" spans="1:8">
      <c r="A426" s="155">
        <v>423</v>
      </c>
      <c r="B426" s="156"/>
      <c r="C426" s="129"/>
      <c r="D426" s="157"/>
      <c r="E426" s="157"/>
      <c r="F426" s="156"/>
      <c r="G426" s="158"/>
      <c r="H426" s="257">
        <f t="shared" si="7"/>
        <v>0</v>
      </c>
    </row>
    <row r="427" spans="1:8">
      <c r="A427" s="155">
        <v>424</v>
      </c>
      <c r="B427" s="156"/>
      <c r="C427" s="129"/>
      <c r="D427" s="157"/>
      <c r="E427" s="157"/>
      <c r="F427" s="156"/>
      <c r="G427" s="158"/>
      <c r="H427" s="257">
        <f t="shared" si="7"/>
        <v>0</v>
      </c>
    </row>
    <row r="428" spans="1:8">
      <c r="A428" s="155">
        <v>425</v>
      </c>
      <c r="B428" s="156"/>
      <c r="C428" s="129"/>
      <c r="D428" s="157"/>
      <c r="E428" s="157"/>
      <c r="F428" s="156"/>
      <c r="G428" s="158"/>
      <c r="H428" s="257">
        <f t="shared" si="7"/>
        <v>0</v>
      </c>
    </row>
    <row r="429" spans="1:8">
      <c r="A429" s="155">
        <v>426</v>
      </c>
      <c r="B429" s="156"/>
      <c r="C429" s="129"/>
      <c r="D429" s="157"/>
      <c r="E429" s="157"/>
      <c r="F429" s="156"/>
      <c r="G429" s="158"/>
      <c r="H429" s="257">
        <f t="shared" si="7"/>
        <v>0</v>
      </c>
    </row>
    <row r="430" spans="1:8">
      <c r="A430" s="155">
        <v>427</v>
      </c>
      <c r="B430" s="156"/>
      <c r="C430" s="129"/>
      <c r="D430" s="157"/>
      <c r="E430" s="157"/>
      <c r="F430" s="156"/>
      <c r="G430" s="158"/>
      <c r="H430" s="257">
        <f t="shared" si="7"/>
        <v>0</v>
      </c>
    </row>
    <row r="431" spans="1:8">
      <c r="A431" s="155">
        <v>428</v>
      </c>
      <c r="B431" s="156"/>
      <c r="C431" s="129"/>
      <c r="D431" s="157"/>
      <c r="E431" s="157"/>
      <c r="F431" s="156"/>
      <c r="G431" s="158"/>
      <c r="H431" s="257">
        <f t="shared" si="7"/>
        <v>0</v>
      </c>
    </row>
    <row r="432" spans="1:8">
      <c r="A432" s="155">
        <v>429</v>
      </c>
      <c r="B432" s="156"/>
      <c r="C432" s="129"/>
      <c r="D432" s="157"/>
      <c r="E432" s="157"/>
      <c r="F432" s="156"/>
      <c r="G432" s="158"/>
      <c r="H432" s="257">
        <f t="shared" si="7"/>
        <v>0</v>
      </c>
    </row>
    <row r="433" spans="1:8">
      <c r="A433" s="155">
        <v>430</v>
      </c>
      <c r="B433" s="156"/>
      <c r="C433" s="129"/>
      <c r="D433" s="157"/>
      <c r="E433" s="157"/>
      <c r="F433" s="156"/>
      <c r="G433" s="158"/>
      <c r="H433" s="257">
        <f t="shared" si="7"/>
        <v>0</v>
      </c>
    </row>
    <row r="434" spans="1:8">
      <c r="A434" s="155">
        <v>431</v>
      </c>
      <c r="B434" s="156"/>
      <c r="C434" s="129"/>
      <c r="D434" s="157"/>
      <c r="E434" s="157"/>
      <c r="F434" s="156"/>
      <c r="G434" s="158"/>
      <c r="H434" s="257">
        <f t="shared" si="7"/>
        <v>0</v>
      </c>
    </row>
    <row r="435" spans="1:8">
      <c r="A435" s="155">
        <v>432</v>
      </c>
      <c r="B435" s="156"/>
      <c r="C435" s="129"/>
      <c r="D435" s="157"/>
      <c r="E435" s="157"/>
      <c r="F435" s="156"/>
      <c r="G435" s="158"/>
      <c r="H435" s="257">
        <f t="shared" si="7"/>
        <v>0</v>
      </c>
    </row>
    <row r="436" spans="1:8">
      <c r="A436" s="155">
        <v>433</v>
      </c>
      <c r="B436" s="156"/>
      <c r="C436" s="129"/>
      <c r="D436" s="157"/>
      <c r="E436" s="157"/>
      <c r="F436" s="156"/>
      <c r="G436" s="158"/>
      <c r="H436" s="257">
        <f t="shared" si="7"/>
        <v>0</v>
      </c>
    </row>
    <row r="437" spans="1:8">
      <c r="A437" s="155">
        <v>434</v>
      </c>
      <c r="B437" s="156"/>
      <c r="C437" s="129"/>
      <c r="D437" s="157"/>
      <c r="E437" s="157"/>
      <c r="F437" s="156"/>
      <c r="G437" s="158"/>
      <c r="H437" s="257">
        <f t="shared" si="7"/>
        <v>0</v>
      </c>
    </row>
    <row r="438" spans="1:8">
      <c r="A438" s="155">
        <v>435</v>
      </c>
      <c r="B438" s="156"/>
      <c r="C438" s="129"/>
      <c r="D438" s="157"/>
      <c r="E438" s="157"/>
      <c r="F438" s="156"/>
      <c r="G438" s="158"/>
      <c r="H438" s="257">
        <f t="shared" si="7"/>
        <v>0</v>
      </c>
    </row>
    <row r="439" spans="1:8">
      <c r="A439" s="155">
        <v>436</v>
      </c>
      <c r="B439" s="156"/>
      <c r="C439" s="129"/>
      <c r="D439" s="157"/>
      <c r="E439" s="157"/>
      <c r="F439" s="156"/>
      <c r="G439" s="158"/>
      <c r="H439" s="257">
        <f t="shared" si="7"/>
        <v>0</v>
      </c>
    </row>
    <row r="440" spans="1:8">
      <c r="A440" s="155">
        <v>437</v>
      </c>
      <c r="B440" s="156"/>
      <c r="C440" s="129"/>
      <c r="D440" s="157"/>
      <c r="E440" s="157"/>
      <c r="F440" s="156"/>
      <c r="G440" s="158"/>
      <c r="H440" s="257">
        <f t="shared" si="7"/>
        <v>0</v>
      </c>
    </row>
    <row r="441" spans="1:8">
      <c r="A441" s="155">
        <v>438</v>
      </c>
      <c r="B441" s="156"/>
      <c r="C441" s="129"/>
      <c r="D441" s="157"/>
      <c r="E441" s="157"/>
      <c r="F441" s="156"/>
      <c r="G441" s="158"/>
      <c r="H441" s="257">
        <f t="shared" si="7"/>
        <v>0</v>
      </c>
    </row>
    <row r="442" spans="1:8">
      <c r="A442" s="155">
        <v>439</v>
      </c>
      <c r="B442" s="156"/>
      <c r="C442" s="129"/>
      <c r="D442" s="157"/>
      <c r="E442" s="157"/>
      <c r="F442" s="156"/>
      <c r="G442" s="158"/>
      <c r="H442" s="257">
        <f t="shared" si="7"/>
        <v>0</v>
      </c>
    </row>
    <row r="443" spans="1:8">
      <c r="A443" s="155">
        <v>440</v>
      </c>
      <c r="B443" s="156"/>
      <c r="C443" s="129"/>
      <c r="D443" s="157"/>
      <c r="E443" s="157"/>
      <c r="F443" s="156"/>
      <c r="G443" s="158"/>
      <c r="H443" s="257">
        <f t="shared" si="7"/>
        <v>0</v>
      </c>
    </row>
    <row r="444" spans="1:8">
      <c r="A444" s="155">
        <v>441</v>
      </c>
      <c r="B444" s="156"/>
      <c r="C444" s="129"/>
      <c r="D444" s="157"/>
      <c r="E444" s="157"/>
      <c r="F444" s="156"/>
      <c r="G444" s="158"/>
      <c r="H444" s="257">
        <f t="shared" si="7"/>
        <v>0</v>
      </c>
    </row>
    <row r="445" spans="1:8">
      <c r="A445" s="155">
        <v>442</v>
      </c>
      <c r="B445" s="156"/>
      <c r="C445" s="129"/>
      <c r="D445" s="157"/>
      <c r="E445" s="157"/>
      <c r="F445" s="156"/>
      <c r="G445" s="158"/>
      <c r="H445" s="257">
        <f t="shared" si="7"/>
        <v>0</v>
      </c>
    </row>
    <row r="446" spans="1:8">
      <c r="A446" s="155">
        <v>443</v>
      </c>
      <c r="B446" s="156"/>
      <c r="C446" s="129"/>
      <c r="D446" s="157"/>
      <c r="E446" s="157"/>
      <c r="F446" s="156"/>
      <c r="G446" s="158"/>
      <c r="H446" s="257">
        <f t="shared" si="7"/>
        <v>0</v>
      </c>
    </row>
    <row r="447" spans="1:8">
      <c r="A447" s="155">
        <v>444</v>
      </c>
      <c r="B447" s="156"/>
      <c r="C447" s="129"/>
      <c r="D447" s="157"/>
      <c r="E447" s="157"/>
      <c r="F447" s="156"/>
      <c r="G447" s="158"/>
      <c r="H447" s="257">
        <f t="shared" si="7"/>
        <v>0</v>
      </c>
    </row>
    <row r="448" spans="1:8">
      <c r="A448" s="155">
        <v>445</v>
      </c>
      <c r="B448" s="156"/>
      <c r="C448" s="129"/>
      <c r="D448" s="157"/>
      <c r="E448" s="157"/>
      <c r="F448" s="156"/>
      <c r="G448" s="158"/>
      <c r="H448" s="257">
        <f t="shared" si="7"/>
        <v>0</v>
      </c>
    </row>
    <row r="449" spans="1:8">
      <c r="A449" s="155">
        <v>446</v>
      </c>
      <c r="B449" s="156"/>
      <c r="C449" s="129"/>
      <c r="D449" s="157"/>
      <c r="E449" s="157"/>
      <c r="F449" s="156"/>
      <c r="G449" s="158"/>
      <c r="H449" s="257">
        <f t="shared" si="7"/>
        <v>0</v>
      </c>
    </row>
    <row r="450" spans="1:8">
      <c r="A450" s="155">
        <v>447</v>
      </c>
      <c r="B450" s="156"/>
      <c r="C450" s="129"/>
      <c r="D450" s="157"/>
      <c r="E450" s="157"/>
      <c r="F450" s="156"/>
      <c r="G450" s="158"/>
      <c r="H450" s="257">
        <f t="shared" si="7"/>
        <v>0</v>
      </c>
    </row>
    <row r="451" spans="1:8">
      <c r="A451" s="155">
        <v>448</v>
      </c>
      <c r="B451" s="156"/>
      <c r="C451" s="129"/>
      <c r="D451" s="157"/>
      <c r="E451" s="157"/>
      <c r="F451" s="156"/>
      <c r="G451" s="158"/>
      <c r="H451" s="257">
        <f t="shared" si="7"/>
        <v>0</v>
      </c>
    </row>
    <row r="452" spans="1:8">
      <c r="A452" s="155">
        <v>449</v>
      </c>
      <c r="B452" s="156"/>
      <c r="C452" s="129"/>
      <c r="D452" s="157"/>
      <c r="E452" s="157"/>
      <c r="F452" s="156"/>
      <c r="G452" s="158"/>
      <c r="H452" s="257">
        <f t="shared" si="7"/>
        <v>0</v>
      </c>
    </row>
    <row r="453" spans="1:8">
      <c r="A453" s="155">
        <v>450</v>
      </c>
      <c r="B453" s="156"/>
      <c r="C453" s="129"/>
      <c r="D453" s="157"/>
      <c r="E453" s="157"/>
      <c r="F453" s="156"/>
      <c r="G453" s="158"/>
      <c r="H453" s="257">
        <f t="shared" ref="H453:H516" si="8">(E453-D453+1)*C453</f>
        <v>0</v>
      </c>
    </row>
    <row r="454" spans="1:8">
      <c r="A454" s="155">
        <v>451</v>
      </c>
      <c r="B454" s="156"/>
      <c r="C454" s="129"/>
      <c r="D454" s="157"/>
      <c r="E454" s="157"/>
      <c r="F454" s="156"/>
      <c r="G454" s="158"/>
      <c r="H454" s="257">
        <f t="shared" si="8"/>
        <v>0</v>
      </c>
    </row>
    <row r="455" spans="1:8">
      <c r="A455" s="155">
        <v>452</v>
      </c>
      <c r="B455" s="156"/>
      <c r="C455" s="129"/>
      <c r="D455" s="157"/>
      <c r="E455" s="157"/>
      <c r="F455" s="156"/>
      <c r="G455" s="158"/>
      <c r="H455" s="257">
        <f t="shared" si="8"/>
        <v>0</v>
      </c>
    </row>
    <row r="456" spans="1:8">
      <c r="A456" s="155">
        <v>453</v>
      </c>
      <c r="B456" s="156"/>
      <c r="C456" s="129"/>
      <c r="D456" s="157"/>
      <c r="E456" s="157"/>
      <c r="F456" s="156"/>
      <c r="G456" s="158"/>
      <c r="H456" s="257">
        <f t="shared" si="8"/>
        <v>0</v>
      </c>
    </row>
    <row r="457" spans="1:8">
      <c r="A457" s="155">
        <v>454</v>
      </c>
      <c r="B457" s="156"/>
      <c r="C457" s="129"/>
      <c r="D457" s="157"/>
      <c r="E457" s="157"/>
      <c r="F457" s="156"/>
      <c r="G457" s="158"/>
      <c r="H457" s="257">
        <f t="shared" si="8"/>
        <v>0</v>
      </c>
    </row>
    <row r="458" spans="1:8">
      <c r="A458" s="155">
        <v>455</v>
      </c>
      <c r="B458" s="156"/>
      <c r="C458" s="129"/>
      <c r="D458" s="157"/>
      <c r="E458" s="157"/>
      <c r="F458" s="156"/>
      <c r="G458" s="158"/>
      <c r="H458" s="257">
        <f t="shared" si="8"/>
        <v>0</v>
      </c>
    </row>
    <row r="459" spans="1:8">
      <c r="A459" s="155">
        <v>456</v>
      </c>
      <c r="B459" s="156"/>
      <c r="C459" s="129"/>
      <c r="D459" s="157"/>
      <c r="E459" s="157"/>
      <c r="F459" s="156"/>
      <c r="G459" s="158"/>
      <c r="H459" s="257">
        <f t="shared" si="8"/>
        <v>0</v>
      </c>
    </row>
    <row r="460" spans="1:8">
      <c r="A460" s="155">
        <v>457</v>
      </c>
      <c r="B460" s="156"/>
      <c r="C460" s="129"/>
      <c r="D460" s="157"/>
      <c r="E460" s="157"/>
      <c r="F460" s="156"/>
      <c r="G460" s="158"/>
      <c r="H460" s="257">
        <f t="shared" si="8"/>
        <v>0</v>
      </c>
    </row>
    <row r="461" spans="1:8">
      <c r="A461" s="155">
        <v>458</v>
      </c>
      <c r="B461" s="156"/>
      <c r="C461" s="129"/>
      <c r="D461" s="157"/>
      <c r="E461" s="157"/>
      <c r="F461" s="156"/>
      <c r="G461" s="158"/>
      <c r="H461" s="257">
        <f t="shared" si="8"/>
        <v>0</v>
      </c>
    </row>
    <row r="462" spans="1:8">
      <c r="A462" s="155">
        <v>459</v>
      </c>
      <c r="B462" s="156"/>
      <c r="C462" s="129"/>
      <c r="D462" s="157"/>
      <c r="E462" s="157"/>
      <c r="F462" s="156"/>
      <c r="G462" s="158"/>
      <c r="H462" s="257">
        <f t="shared" si="8"/>
        <v>0</v>
      </c>
    </row>
    <row r="463" spans="1:8">
      <c r="A463" s="155">
        <v>460</v>
      </c>
      <c r="B463" s="156"/>
      <c r="C463" s="129"/>
      <c r="D463" s="157"/>
      <c r="E463" s="157"/>
      <c r="F463" s="156"/>
      <c r="G463" s="158"/>
      <c r="H463" s="257">
        <f t="shared" si="8"/>
        <v>0</v>
      </c>
    </row>
    <row r="464" spans="1:8">
      <c r="A464" s="155">
        <v>461</v>
      </c>
      <c r="B464" s="156"/>
      <c r="C464" s="129"/>
      <c r="D464" s="157"/>
      <c r="E464" s="157"/>
      <c r="F464" s="156"/>
      <c r="G464" s="158"/>
      <c r="H464" s="257">
        <f t="shared" si="8"/>
        <v>0</v>
      </c>
    </row>
    <row r="465" spans="1:8">
      <c r="A465" s="155">
        <v>462</v>
      </c>
      <c r="B465" s="156"/>
      <c r="C465" s="129"/>
      <c r="D465" s="157"/>
      <c r="E465" s="157"/>
      <c r="F465" s="156"/>
      <c r="G465" s="158"/>
      <c r="H465" s="257">
        <f t="shared" si="8"/>
        <v>0</v>
      </c>
    </row>
    <row r="466" spans="1:8">
      <c r="A466" s="155">
        <v>463</v>
      </c>
      <c r="B466" s="156"/>
      <c r="C466" s="129"/>
      <c r="D466" s="157"/>
      <c r="E466" s="157"/>
      <c r="F466" s="156"/>
      <c r="G466" s="158"/>
      <c r="H466" s="257">
        <f t="shared" si="8"/>
        <v>0</v>
      </c>
    </row>
    <row r="467" spans="1:8">
      <c r="A467" s="155">
        <v>464</v>
      </c>
      <c r="B467" s="156"/>
      <c r="C467" s="129"/>
      <c r="D467" s="157"/>
      <c r="E467" s="157"/>
      <c r="F467" s="156"/>
      <c r="G467" s="158"/>
      <c r="H467" s="257">
        <f t="shared" si="8"/>
        <v>0</v>
      </c>
    </row>
    <row r="468" spans="1:8">
      <c r="A468" s="155">
        <v>465</v>
      </c>
      <c r="B468" s="156"/>
      <c r="C468" s="129"/>
      <c r="D468" s="157"/>
      <c r="E468" s="157"/>
      <c r="F468" s="156"/>
      <c r="G468" s="158"/>
      <c r="H468" s="257">
        <f t="shared" si="8"/>
        <v>0</v>
      </c>
    </row>
    <row r="469" spans="1:8">
      <c r="A469" s="155">
        <v>466</v>
      </c>
      <c r="B469" s="156"/>
      <c r="C469" s="129"/>
      <c r="D469" s="157"/>
      <c r="E469" s="157"/>
      <c r="F469" s="156"/>
      <c r="G469" s="158"/>
      <c r="H469" s="257">
        <f t="shared" si="8"/>
        <v>0</v>
      </c>
    </row>
    <row r="470" spans="1:8">
      <c r="A470" s="155">
        <v>467</v>
      </c>
      <c r="B470" s="156"/>
      <c r="C470" s="129"/>
      <c r="D470" s="157"/>
      <c r="E470" s="157"/>
      <c r="F470" s="156"/>
      <c r="G470" s="158"/>
      <c r="H470" s="257">
        <f t="shared" si="8"/>
        <v>0</v>
      </c>
    </row>
    <row r="471" spans="1:8">
      <c r="A471" s="155">
        <v>468</v>
      </c>
      <c r="B471" s="156"/>
      <c r="C471" s="129"/>
      <c r="D471" s="157"/>
      <c r="E471" s="157"/>
      <c r="F471" s="156"/>
      <c r="G471" s="158"/>
      <c r="H471" s="257">
        <f t="shared" si="8"/>
        <v>0</v>
      </c>
    </row>
    <row r="472" spans="1:8">
      <c r="A472" s="155">
        <v>469</v>
      </c>
      <c r="B472" s="156"/>
      <c r="C472" s="129"/>
      <c r="D472" s="157"/>
      <c r="E472" s="157"/>
      <c r="F472" s="156"/>
      <c r="G472" s="158"/>
      <c r="H472" s="257">
        <f t="shared" si="8"/>
        <v>0</v>
      </c>
    </row>
    <row r="473" spans="1:8">
      <c r="A473" s="155">
        <v>470</v>
      </c>
      <c r="B473" s="156"/>
      <c r="C473" s="129"/>
      <c r="D473" s="157"/>
      <c r="E473" s="157"/>
      <c r="F473" s="156"/>
      <c r="G473" s="158"/>
      <c r="H473" s="257">
        <f t="shared" si="8"/>
        <v>0</v>
      </c>
    </row>
    <row r="474" spans="1:8">
      <c r="A474" s="155">
        <v>471</v>
      </c>
      <c r="B474" s="156"/>
      <c r="C474" s="129"/>
      <c r="D474" s="157"/>
      <c r="E474" s="157"/>
      <c r="F474" s="156"/>
      <c r="G474" s="158"/>
      <c r="H474" s="257">
        <f t="shared" si="8"/>
        <v>0</v>
      </c>
    </row>
    <row r="475" spans="1:8">
      <c r="A475" s="155">
        <v>472</v>
      </c>
      <c r="B475" s="156"/>
      <c r="C475" s="129"/>
      <c r="D475" s="157"/>
      <c r="E475" s="157"/>
      <c r="F475" s="156"/>
      <c r="G475" s="158"/>
      <c r="H475" s="257">
        <f t="shared" si="8"/>
        <v>0</v>
      </c>
    </row>
    <row r="476" spans="1:8">
      <c r="A476" s="155">
        <v>473</v>
      </c>
      <c r="B476" s="156"/>
      <c r="C476" s="129"/>
      <c r="D476" s="157"/>
      <c r="E476" s="157"/>
      <c r="F476" s="156"/>
      <c r="G476" s="158"/>
      <c r="H476" s="257">
        <f t="shared" si="8"/>
        <v>0</v>
      </c>
    </row>
    <row r="477" spans="1:8">
      <c r="A477" s="155">
        <v>474</v>
      </c>
      <c r="B477" s="156"/>
      <c r="C477" s="129"/>
      <c r="D477" s="157"/>
      <c r="E477" s="157"/>
      <c r="F477" s="156"/>
      <c r="G477" s="158"/>
      <c r="H477" s="257">
        <f t="shared" si="8"/>
        <v>0</v>
      </c>
    </row>
    <row r="478" spans="1:8">
      <c r="A478" s="155">
        <v>475</v>
      </c>
      <c r="B478" s="156"/>
      <c r="C478" s="129"/>
      <c r="D478" s="157"/>
      <c r="E478" s="157"/>
      <c r="F478" s="156"/>
      <c r="G478" s="158"/>
      <c r="H478" s="257">
        <f t="shared" si="8"/>
        <v>0</v>
      </c>
    </row>
    <row r="479" spans="1:8">
      <c r="A479" s="155">
        <v>476</v>
      </c>
      <c r="B479" s="156"/>
      <c r="C479" s="129"/>
      <c r="D479" s="157"/>
      <c r="E479" s="157"/>
      <c r="F479" s="156"/>
      <c r="G479" s="158"/>
      <c r="H479" s="257">
        <f t="shared" si="8"/>
        <v>0</v>
      </c>
    </row>
    <row r="480" spans="1:8">
      <c r="A480" s="155">
        <v>477</v>
      </c>
      <c r="B480" s="156"/>
      <c r="C480" s="129"/>
      <c r="D480" s="157"/>
      <c r="E480" s="157"/>
      <c r="F480" s="156"/>
      <c r="G480" s="158"/>
      <c r="H480" s="257">
        <f t="shared" si="8"/>
        <v>0</v>
      </c>
    </row>
    <row r="481" spans="1:8">
      <c r="A481" s="155">
        <v>478</v>
      </c>
      <c r="B481" s="156"/>
      <c r="C481" s="129"/>
      <c r="D481" s="157"/>
      <c r="E481" s="157"/>
      <c r="F481" s="156"/>
      <c r="G481" s="158"/>
      <c r="H481" s="257">
        <f t="shared" si="8"/>
        <v>0</v>
      </c>
    </row>
    <row r="482" spans="1:8">
      <c r="A482" s="155">
        <v>479</v>
      </c>
      <c r="B482" s="156"/>
      <c r="C482" s="129"/>
      <c r="D482" s="157"/>
      <c r="E482" s="157"/>
      <c r="F482" s="156"/>
      <c r="G482" s="158"/>
      <c r="H482" s="257">
        <f t="shared" si="8"/>
        <v>0</v>
      </c>
    </row>
    <row r="483" spans="1:8">
      <c r="A483" s="155">
        <v>480</v>
      </c>
      <c r="B483" s="156"/>
      <c r="C483" s="129"/>
      <c r="D483" s="157"/>
      <c r="E483" s="157"/>
      <c r="F483" s="156"/>
      <c r="G483" s="158"/>
      <c r="H483" s="257">
        <f t="shared" si="8"/>
        <v>0</v>
      </c>
    </row>
    <row r="484" spans="1:8">
      <c r="A484" s="155">
        <v>481</v>
      </c>
      <c r="B484" s="156"/>
      <c r="C484" s="129"/>
      <c r="D484" s="157"/>
      <c r="E484" s="157"/>
      <c r="F484" s="156"/>
      <c r="G484" s="158"/>
      <c r="H484" s="257">
        <f t="shared" si="8"/>
        <v>0</v>
      </c>
    </row>
    <row r="485" spans="1:8">
      <c r="A485" s="155">
        <v>482</v>
      </c>
      <c r="B485" s="156"/>
      <c r="C485" s="129"/>
      <c r="D485" s="157"/>
      <c r="E485" s="157"/>
      <c r="F485" s="156"/>
      <c r="G485" s="158"/>
      <c r="H485" s="257">
        <f t="shared" si="8"/>
        <v>0</v>
      </c>
    </row>
    <row r="486" spans="1:8">
      <c r="A486" s="155">
        <v>483</v>
      </c>
      <c r="B486" s="156"/>
      <c r="C486" s="129"/>
      <c r="D486" s="157"/>
      <c r="E486" s="157"/>
      <c r="F486" s="156"/>
      <c r="G486" s="158"/>
      <c r="H486" s="257">
        <f t="shared" si="8"/>
        <v>0</v>
      </c>
    </row>
    <row r="487" spans="1:8">
      <c r="A487" s="155">
        <v>484</v>
      </c>
      <c r="B487" s="156"/>
      <c r="C487" s="129"/>
      <c r="D487" s="157"/>
      <c r="E487" s="157"/>
      <c r="F487" s="156"/>
      <c r="G487" s="158"/>
      <c r="H487" s="257">
        <f t="shared" si="8"/>
        <v>0</v>
      </c>
    </row>
    <row r="488" spans="1:8">
      <c r="A488" s="155">
        <v>485</v>
      </c>
      <c r="B488" s="156"/>
      <c r="C488" s="129"/>
      <c r="D488" s="157"/>
      <c r="E488" s="157"/>
      <c r="F488" s="156"/>
      <c r="G488" s="158"/>
      <c r="H488" s="257">
        <f t="shared" si="8"/>
        <v>0</v>
      </c>
    </row>
    <row r="489" spans="1:8">
      <c r="A489" s="155">
        <v>486</v>
      </c>
      <c r="B489" s="156"/>
      <c r="C489" s="129"/>
      <c r="D489" s="157"/>
      <c r="E489" s="157"/>
      <c r="F489" s="156"/>
      <c r="G489" s="158"/>
      <c r="H489" s="257">
        <f t="shared" si="8"/>
        <v>0</v>
      </c>
    </row>
    <row r="490" spans="1:8">
      <c r="A490" s="155">
        <v>487</v>
      </c>
      <c r="B490" s="156"/>
      <c r="C490" s="129"/>
      <c r="D490" s="157"/>
      <c r="E490" s="157"/>
      <c r="F490" s="156"/>
      <c r="G490" s="158"/>
      <c r="H490" s="257">
        <f t="shared" si="8"/>
        <v>0</v>
      </c>
    </row>
    <row r="491" spans="1:8">
      <c r="A491" s="155">
        <v>488</v>
      </c>
      <c r="B491" s="156"/>
      <c r="C491" s="129"/>
      <c r="D491" s="157"/>
      <c r="E491" s="157"/>
      <c r="F491" s="156"/>
      <c r="G491" s="158"/>
      <c r="H491" s="257">
        <f t="shared" si="8"/>
        <v>0</v>
      </c>
    </row>
    <row r="492" spans="1:8">
      <c r="A492" s="155">
        <v>489</v>
      </c>
      <c r="B492" s="156"/>
      <c r="C492" s="129"/>
      <c r="D492" s="157"/>
      <c r="E492" s="157"/>
      <c r="F492" s="156"/>
      <c r="G492" s="158"/>
      <c r="H492" s="257">
        <f t="shared" si="8"/>
        <v>0</v>
      </c>
    </row>
    <row r="493" spans="1:8">
      <c r="A493" s="155">
        <v>490</v>
      </c>
      <c r="B493" s="156"/>
      <c r="C493" s="129"/>
      <c r="D493" s="157"/>
      <c r="E493" s="157"/>
      <c r="F493" s="156"/>
      <c r="G493" s="158"/>
      <c r="H493" s="257">
        <f t="shared" si="8"/>
        <v>0</v>
      </c>
    </row>
    <row r="494" spans="1:8">
      <c r="A494" s="155">
        <v>491</v>
      </c>
      <c r="B494" s="156"/>
      <c r="C494" s="129"/>
      <c r="D494" s="157"/>
      <c r="E494" s="157"/>
      <c r="F494" s="156"/>
      <c r="G494" s="158"/>
      <c r="H494" s="257">
        <f t="shared" si="8"/>
        <v>0</v>
      </c>
    </row>
    <row r="495" spans="1:8">
      <c r="A495" s="155">
        <v>492</v>
      </c>
      <c r="B495" s="156"/>
      <c r="C495" s="129"/>
      <c r="D495" s="157"/>
      <c r="E495" s="157"/>
      <c r="F495" s="156"/>
      <c r="G495" s="158"/>
      <c r="H495" s="257">
        <f t="shared" si="8"/>
        <v>0</v>
      </c>
    </row>
    <row r="496" spans="1:8">
      <c r="A496" s="155">
        <v>493</v>
      </c>
      <c r="B496" s="156"/>
      <c r="C496" s="129"/>
      <c r="D496" s="157"/>
      <c r="E496" s="157"/>
      <c r="F496" s="156"/>
      <c r="G496" s="158"/>
      <c r="H496" s="257">
        <f t="shared" si="8"/>
        <v>0</v>
      </c>
    </row>
    <row r="497" spans="1:8">
      <c r="A497" s="155">
        <v>494</v>
      </c>
      <c r="B497" s="156"/>
      <c r="C497" s="129"/>
      <c r="D497" s="157"/>
      <c r="E497" s="157"/>
      <c r="F497" s="156"/>
      <c r="G497" s="158"/>
      <c r="H497" s="257">
        <f t="shared" si="8"/>
        <v>0</v>
      </c>
    </row>
    <row r="498" spans="1:8">
      <c r="A498" s="155">
        <v>495</v>
      </c>
      <c r="B498" s="156"/>
      <c r="C498" s="129"/>
      <c r="D498" s="157"/>
      <c r="E498" s="157"/>
      <c r="F498" s="156"/>
      <c r="G498" s="158"/>
      <c r="H498" s="257">
        <f t="shared" si="8"/>
        <v>0</v>
      </c>
    </row>
    <row r="499" spans="1:8">
      <c r="A499" s="155">
        <v>496</v>
      </c>
      <c r="B499" s="156"/>
      <c r="C499" s="129"/>
      <c r="D499" s="157"/>
      <c r="E499" s="157"/>
      <c r="F499" s="156"/>
      <c r="G499" s="158"/>
      <c r="H499" s="257">
        <f t="shared" si="8"/>
        <v>0</v>
      </c>
    </row>
    <row r="500" spans="1:8">
      <c r="A500" s="155">
        <v>497</v>
      </c>
      <c r="B500" s="156"/>
      <c r="C500" s="129"/>
      <c r="D500" s="157"/>
      <c r="E500" s="157"/>
      <c r="F500" s="156"/>
      <c r="G500" s="158"/>
      <c r="H500" s="257">
        <f t="shared" si="8"/>
        <v>0</v>
      </c>
    </row>
    <row r="501" spans="1:8">
      <c r="A501" s="155">
        <v>498</v>
      </c>
      <c r="B501" s="156"/>
      <c r="C501" s="129"/>
      <c r="D501" s="157"/>
      <c r="E501" s="157"/>
      <c r="F501" s="156"/>
      <c r="G501" s="158"/>
      <c r="H501" s="257">
        <f t="shared" si="8"/>
        <v>0</v>
      </c>
    </row>
    <row r="502" spans="1:8">
      <c r="A502" s="155">
        <v>499</v>
      </c>
      <c r="B502" s="156"/>
      <c r="C502" s="129"/>
      <c r="D502" s="157"/>
      <c r="E502" s="157"/>
      <c r="F502" s="156"/>
      <c r="G502" s="158"/>
      <c r="H502" s="257">
        <f t="shared" si="8"/>
        <v>0</v>
      </c>
    </row>
    <row r="503" spans="1:8">
      <c r="A503" s="155">
        <v>500</v>
      </c>
      <c r="B503" s="156"/>
      <c r="C503" s="129"/>
      <c r="D503" s="157"/>
      <c r="E503" s="157"/>
      <c r="F503" s="156"/>
      <c r="G503" s="158"/>
      <c r="H503" s="257">
        <f t="shared" si="8"/>
        <v>0</v>
      </c>
    </row>
    <row r="504" spans="1:8">
      <c r="A504" s="155">
        <v>501</v>
      </c>
      <c r="B504" s="156"/>
      <c r="C504" s="129"/>
      <c r="D504" s="157"/>
      <c r="E504" s="157"/>
      <c r="F504" s="156"/>
      <c r="G504" s="158"/>
      <c r="H504" s="257">
        <f t="shared" si="8"/>
        <v>0</v>
      </c>
    </row>
    <row r="505" spans="1:8">
      <c r="A505" s="155">
        <v>502</v>
      </c>
      <c r="B505" s="156"/>
      <c r="C505" s="129"/>
      <c r="D505" s="157"/>
      <c r="E505" s="157"/>
      <c r="F505" s="156"/>
      <c r="G505" s="158"/>
      <c r="H505" s="257">
        <f t="shared" si="8"/>
        <v>0</v>
      </c>
    </row>
    <row r="506" spans="1:8">
      <c r="A506" s="155">
        <v>503</v>
      </c>
      <c r="B506" s="156"/>
      <c r="C506" s="129"/>
      <c r="D506" s="157"/>
      <c r="E506" s="157"/>
      <c r="F506" s="156"/>
      <c r="G506" s="158"/>
      <c r="H506" s="257">
        <f t="shared" si="8"/>
        <v>0</v>
      </c>
    </row>
    <row r="507" spans="1:8">
      <c r="A507" s="155">
        <v>504</v>
      </c>
      <c r="B507" s="156"/>
      <c r="C507" s="129"/>
      <c r="D507" s="157"/>
      <c r="E507" s="157"/>
      <c r="F507" s="156"/>
      <c r="G507" s="158"/>
      <c r="H507" s="257">
        <f t="shared" si="8"/>
        <v>0</v>
      </c>
    </row>
    <row r="508" spans="1:8">
      <c r="A508" s="155">
        <v>505</v>
      </c>
      <c r="B508" s="156"/>
      <c r="C508" s="129"/>
      <c r="D508" s="157"/>
      <c r="E508" s="157"/>
      <c r="F508" s="156"/>
      <c r="G508" s="158"/>
      <c r="H508" s="257">
        <f t="shared" si="8"/>
        <v>0</v>
      </c>
    </row>
    <row r="509" spans="1:8">
      <c r="A509" s="155">
        <v>506</v>
      </c>
      <c r="B509" s="156"/>
      <c r="C509" s="129"/>
      <c r="D509" s="157"/>
      <c r="E509" s="157"/>
      <c r="F509" s="156"/>
      <c r="G509" s="158"/>
      <c r="H509" s="257">
        <f t="shared" si="8"/>
        <v>0</v>
      </c>
    </row>
    <row r="510" spans="1:8">
      <c r="A510" s="155">
        <v>507</v>
      </c>
      <c r="B510" s="156"/>
      <c r="C510" s="129"/>
      <c r="D510" s="157"/>
      <c r="E510" s="157"/>
      <c r="F510" s="156"/>
      <c r="G510" s="158"/>
      <c r="H510" s="257">
        <f t="shared" si="8"/>
        <v>0</v>
      </c>
    </row>
    <row r="511" spans="1:8">
      <c r="A511" s="155">
        <v>508</v>
      </c>
      <c r="B511" s="156"/>
      <c r="C511" s="129"/>
      <c r="D511" s="157"/>
      <c r="E511" s="157"/>
      <c r="F511" s="156"/>
      <c r="G511" s="158"/>
      <c r="H511" s="257">
        <f t="shared" si="8"/>
        <v>0</v>
      </c>
    </row>
    <row r="512" spans="1:8">
      <c r="A512" s="155">
        <v>509</v>
      </c>
      <c r="B512" s="156"/>
      <c r="C512" s="129"/>
      <c r="D512" s="157"/>
      <c r="E512" s="157"/>
      <c r="F512" s="156"/>
      <c r="G512" s="158"/>
      <c r="H512" s="257">
        <f t="shared" si="8"/>
        <v>0</v>
      </c>
    </row>
    <row r="513" spans="1:8">
      <c r="A513" s="155">
        <v>510</v>
      </c>
      <c r="B513" s="156"/>
      <c r="C513" s="129"/>
      <c r="D513" s="157"/>
      <c r="E513" s="157"/>
      <c r="F513" s="156"/>
      <c r="G513" s="158"/>
      <c r="H513" s="257">
        <f t="shared" si="8"/>
        <v>0</v>
      </c>
    </row>
    <row r="514" spans="1:8">
      <c r="A514" s="155">
        <v>511</v>
      </c>
      <c r="B514" s="156"/>
      <c r="C514" s="129"/>
      <c r="D514" s="157"/>
      <c r="E514" s="157"/>
      <c r="F514" s="156"/>
      <c r="G514" s="158"/>
      <c r="H514" s="257">
        <f t="shared" si="8"/>
        <v>0</v>
      </c>
    </row>
    <row r="515" spans="1:8">
      <c r="A515" s="155">
        <v>512</v>
      </c>
      <c r="B515" s="156"/>
      <c r="C515" s="129"/>
      <c r="D515" s="157"/>
      <c r="E515" s="157"/>
      <c r="F515" s="156"/>
      <c r="G515" s="158"/>
      <c r="H515" s="257">
        <f t="shared" si="8"/>
        <v>0</v>
      </c>
    </row>
    <row r="516" spans="1:8">
      <c r="A516" s="155">
        <v>513</v>
      </c>
      <c r="B516" s="156"/>
      <c r="C516" s="129"/>
      <c r="D516" s="157"/>
      <c r="E516" s="157"/>
      <c r="F516" s="156"/>
      <c r="G516" s="158"/>
      <c r="H516" s="257">
        <f t="shared" si="8"/>
        <v>0</v>
      </c>
    </row>
    <row r="517" spans="1:8">
      <c r="A517" s="155">
        <v>514</v>
      </c>
      <c r="B517" s="156"/>
      <c r="C517" s="129"/>
      <c r="D517" s="157"/>
      <c r="E517" s="157"/>
      <c r="F517" s="156"/>
      <c r="G517" s="158"/>
      <c r="H517" s="257">
        <f t="shared" ref="H517:H580" si="9">(E517-D517+1)*C517</f>
        <v>0</v>
      </c>
    </row>
    <row r="518" spans="1:8">
      <c r="A518" s="155">
        <v>515</v>
      </c>
      <c r="B518" s="156"/>
      <c r="C518" s="129"/>
      <c r="D518" s="157"/>
      <c r="E518" s="157"/>
      <c r="F518" s="156"/>
      <c r="G518" s="158"/>
      <c r="H518" s="257">
        <f t="shared" si="9"/>
        <v>0</v>
      </c>
    </row>
    <row r="519" spans="1:8">
      <c r="A519" s="155">
        <v>516</v>
      </c>
      <c r="B519" s="156"/>
      <c r="C519" s="129"/>
      <c r="D519" s="157"/>
      <c r="E519" s="157"/>
      <c r="F519" s="156"/>
      <c r="G519" s="158"/>
      <c r="H519" s="257">
        <f t="shared" si="9"/>
        <v>0</v>
      </c>
    </row>
    <row r="520" spans="1:8">
      <c r="A520" s="155">
        <v>517</v>
      </c>
      <c r="B520" s="156"/>
      <c r="C520" s="129"/>
      <c r="D520" s="157"/>
      <c r="E520" s="157"/>
      <c r="F520" s="156"/>
      <c r="G520" s="158"/>
      <c r="H520" s="257">
        <f t="shared" si="9"/>
        <v>0</v>
      </c>
    </row>
    <row r="521" spans="1:8">
      <c r="A521" s="155">
        <v>518</v>
      </c>
      <c r="B521" s="156"/>
      <c r="C521" s="129"/>
      <c r="D521" s="157"/>
      <c r="E521" s="157"/>
      <c r="F521" s="156"/>
      <c r="G521" s="158"/>
      <c r="H521" s="257">
        <f t="shared" si="9"/>
        <v>0</v>
      </c>
    </row>
    <row r="522" spans="1:8">
      <c r="A522" s="155">
        <v>519</v>
      </c>
      <c r="B522" s="156"/>
      <c r="C522" s="129"/>
      <c r="D522" s="157"/>
      <c r="E522" s="157"/>
      <c r="F522" s="156"/>
      <c r="G522" s="158"/>
      <c r="H522" s="257">
        <f t="shared" si="9"/>
        <v>0</v>
      </c>
    </row>
    <row r="523" spans="1:8">
      <c r="A523" s="155">
        <v>520</v>
      </c>
      <c r="B523" s="156"/>
      <c r="C523" s="129"/>
      <c r="D523" s="157"/>
      <c r="E523" s="157"/>
      <c r="F523" s="156"/>
      <c r="G523" s="158"/>
      <c r="H523" s="257">
        <f t="shared" si="9"/>
        <v>0</v>
      </c>
    </row>
    <row r="524" spans="1:8">
      <c r="A524" s="155">
        <v>521</v>
      </c>
      <c r="B524" s="156"/>
      <c r="C524" s="129"/>
      <c r="D524" s="157"/>
      <c r="E524" s="157"/>
      <c r="F524" s="156"/>
      <c r="G524" s="158"/>
      <c r="H524" s="257">
        <f t="shared" si="9"/>
        <v>0</v>
      </c>
    </row>
    <row r="525" spans="1:8">
      <c r="A525" s="155">
        <v>522</v>
      </c>
      <c r="B525" s="156"/>
      <c r="C525" s="129"/>
      <c r="D525" s="157"/>
      <c r="E525" s="157"/>
      <c r="F525" s="156"/>
      <c r="G525" s="158"/>
      <c r="H525" s="257">
        <f t="shared" si="9"/>
        <v>0</v>
      </c>
    </row>
    <row r="526" spans="1:8">
      <c r="A526" s="155">
        <v>523</v>
      </c>
      <c r="B526" s="156"/>
      <c r="C526" s="129"/>
      <c r="D526" s="157"/>
      <c r="E526" s="157"/>
      <c r="F526" s="156"/>
      <c r="G526" s="158"/>
      <c r="H526" s="257">
        <f t="shared" si="9"/>
        <v>0</v>
      </c>
    </row>
    <row r="527" spans="1:8">
      <c r="A527" s="155">
        <v>524</v>
      </c>
      <c r="B527" s="156"/>
      <c r="C527" s="129"/>
      <c r="D527" s="157"/>
      <c r="E527" s="157"/>
      <c r="F527" s="156"/>
      <c r="G527" s="158"/>
      <c r="H527" s="257">
        <f t="shared" si="9"/>
        <v>0</v>
      </c>
    </row>
    <row r="528" spans="1:8">
      <c r="A528" s="155">
        <v>525</v>
      </c>
      <c r="B528" s="156"/>
      <c r="C528" s="129"/>
      <c r="D528" s="157"/>
      <c r="E528" s="157"/>
      <c r="F528" s="156"/>
      <c r="G528" s="158"/>
      <c r="H528" s="257">
        <f t="shared" si="9"/>
        <v>0</v>
      </c>
    </row>
    <row r="529" spans="1:8">
      <c r="A529" s="155">
        <v>526</v>
      </c>
      <c r="B529" s="156"/>
      <c r="C529" s="129"/>
      <c r="D529" s="157"/>
      <c r="E529" s="157"/>
      <c r="F529" s="156"/>
      <c r="G529" s="158"/>
      <c r="H529" s="257">
        <f t="shared" si="9"/>
        <v>0</v>
      </c>
    </row>
    <row r="530" spans="1:8">
      <c r="A530" s="155">
        <v>527</v>
      </c>
      <c r="B530" s="156"/>
      <c r="C530" s="129"/>
      <c r="D530" s="157"/>
      <c r="E530" s="157"/>
      <c r="F530" s="156"/>
      <c r="G530" s="158"/>
      <c r="H530" s="257">
        <f t="shared" si="9"/>
        <v>0</v>
      </c>
    </row>
    <row r="531" spans="1:8">
      <c r="A531" s="155">
        <v>528</v>
      </c>
      <c r="B531" s="156"/>
      <c r="C531" s="129"/>
      <c r="D531" s="157"/>
      <c r="E531" s="157"/>
      <c r="F531" s="156"/>
      <c r="G531" s="158"/>
      <c r="H531" s="257">
        <f t="shared" si="9"/>
        <v>0</v>
      </c>
    </row>
    <row r="532" spans="1:8">
      <c r="A532" s="155">
        <v>529</v>
      </c>
      <c r="B532" s="156"/>
      <c r="C532" s="129"/>
      <c r="D532" s="157"/>
      <c r="E532" s="157"/>
      <c r="F532" s="156"/>
      <c r="G532" s="158"/>
      <c r="H532" s="257">
        <f t="shared" si="9"/>
        <v>0</v>
      </c>
    </row>
    <row r="533" spans="1:8">
      <c r="A533" s="155">
        <v>530</v>
      </c>
      <c r="B533" s="156"/>
      <c r="C533" s="129"/>
      <c r="D533" s="157"/>
      <c r="E533" s="157"/>
      <c r="F533" s="156"/>
      <c r="G533" s="158"/>
      <c r="H533" s="257">
        <f t="shared" si="9"/>
        <v>0</v>
      </c>
    </row>
    <row r="534" spans="1:8">
      <c r="A534" s="155">
        <v>531</v>
      </c>
      <c r="B534" s="156"/>
      <c r="C534" s="129"/>
      <c r="D534" s="157"/>
      <c r="E534" s="157"/>
      <c r="F534" s="156"/>
      <c r="G534" s="158"/>
      <c r="H534" s="257">
        <f t="shared" si="9"/>
        <v>0</v>
      </c>
    </row>
    <row r="535" spans="1:8">
      <c r="A535" s="155">
        <v>532</v>
      </c>
      <c r="B535" s="156"/>
      <c r="C535" s="129"/>
      <c r="D535" s="157"/>
      <c r="E535" s="157"/>
      <c r="F535" s="156"/>
      <c r="G535" s="158"/>
      <c r="H535" s="257">
        <f t="shared" si="9"/>
        <v>0</v>
      </c>
    </row>
    <row r="536" spans="1:8">
      <c r="A536" s="155">
        <v>533</v>
      </c>
      <c r="B536" s="156"/>
      <c r="C536" s="129"/>
      <c r="D536" s="157"/>
      <c r="E536" s="157"/>
      <c r="F536" s="156"/>
      <c r="G536" s="158"/>
      <c r="H536" s="257">
        <f t="shared" si="9"/>
        <v>0</v>
      </c>
    </row>
    <row r="537" spans="1:8">
      <c r="A537" s="155">
        <v>534</v>
      </c>
      <c r="B537" s="156"/>
      <c r="C537" s="129"/>
      <c r="D537" s="157"/>
      <c r="E537" s="157"/>
      <c r="F537" s="156"/>
      <c r="G537" s="158"/>
      <c r="H537" s="257">
        <f t="shared" si="9"/>
        <v>0</v>
      </c>
    </row>
    <row r="538" spans="1:8">
      <c r="A538" s="155">
        <v>535</v>
      </c>
      <c r="B538" s="156"/>
      <c r="C538" s="129"/>
      <c r="D538" s="157"/>
      <c r="E538" s="157"/>
      <c r="F538" s="156"/>
      <c r="G538" s="158"/>
      <c r="H538" s="257">
        <f t="shared" si="9"/>
        <v>0</v>
      </c>
    </row>
    <row r="539" spans="1:8">
      <c r="A539" s="155">
        <v>536</v>
      </c>
      <c r="B539" s="156"/>
      <c r="C539" s="129"/>
      <c r="D539" s="157"/>
      <c r="E539" s="157"/>
      <c r="F539" s="156"/>
      <c r="G539" s="158"/>
      <c r="H539" s="257">
        <f t="shared" si="9"/>
        <v>0</v>
      </c>
    </row>
    <row r="540" spans="1:8">
      <c r="A540" s="155">
        <v>537</v>
      </c>
      <c r="B540" s="156"/>
      <c r="C540" s="129"/>
      <c r="D540" s="157"/>
      <c r="E540" s="157"/>
      <c r="F540" s="156"/>
      <c r="G540" s="158"/>
      <c r="H540" s="257">
        <f t="shared" si="9"/>
        <v>0</v>
      </c>
    </row>
    <row r="541" spans="1:8">
      <c r="A541" s="155">
        <v>538</v>
      </c>
      <c r="B541" s="156"/>
      <c r="C541" s="129"/>
      <c r="D541" s="157"/>
      <c r="E541" s="157"/>
      <c r="F541" s="156"/>
      <c r="G541" s="158"/>
      <c r="H541" s="257">
        <f t="shared" si="9"/>
        <v>0</v>
      </c>
    </row>
    <row r="542" spans="1:8">
      <c r="A542" s="155">
        <v>539</v>
      </c>
      <c r="B542" s="156"/>
      <c r="C542" s="129"/>
      <c r="D542" s="157"/>
      <c r="E542" s="157"/>
      <c r="F542" s="156"/>
      <c r="G542" s="158"/>
      <c r="H542" s="257">
        <f t="shared" si="9"/>
        <v>0</v>
      </c>
    </row>
    <row r="543" spans="1:8">
      <c r="A543" s="155">
        <v>540</v>
      </c>
      <c r="B543" s="156"/>
      <c r="C543" s="129"/>
      <c r="D543" s="157"/>
      <c r="E543" s="157"/>
      <c r="F543" s="156"/>
      <c r="G543" s="158"/>
      <c r="H543" s="257">
        <f t="shared" si="9"/>
        <v>0</v>
      </c>
    </row>
    <row r="544" spans="1:8">
      <c r="A544" s="155">
        <v>541</v>
      </c>
      <c r="B544" s="156"/>
      <c r="C544" s="129"/>
      <c r="D544" s="157"/>
      <c r="E544" s="157"/>
      <c r="F544" s="156"/>
      <c r="G544" s="158"/>
      <c r="H544" s="257">
        <f t="shared" si="9"/>
        <v>0</v>
      </c>
    </row>
    <row r="545" spans="1:8">
      <c r="A545" s="155">
        <v>542</v>
      </c>
      <c r="B545" s="156"/>
      <c r="C545" s="129"/>
      <c r="D545" s="157"/>
      <c r="E545" s="157"/>
      <c r="F545" s="156"/>
      <c r="G545" s="158"/>
      <c r="H545" s="257">
        <f t="shared" si="9"/>
        <v>0</v>
      </c>
    </row>
    <row r="546" spans="1:8">
      <c r="A546" s="155">
        <v>543</v>
      </c>
      <c r="B546" s="156"/>
      <c r="C546" s="129"/>
      <c r="D546" s="157"/>
      <c r="E546" s="157"/>
      <c r="F546" s="156"/>
      <c r="G546" s="158"/>
      <c r="H546" s="257">
        <f t="shared" si="9"/>
        <v>0</v>
      </c>
    </row>
    <row r="547" spans="1:8">
      <c r="A547" s="155">
        <v>544</v>
      </c>
      <c r="B547" s="156"/>
      <c r="C547" s="129"/>
      <c r="D547" s="157"/>
      <c r="E547" s="157"/>
      <c r="F547" s="156"/>
      <c r="G547" s="158"/>
      <c r="H547" s="257">
        <f t="shared" si="9"/>
        <v>0</v>
      </c>
    </row>
    <row r="548" spans="1:8">
      <c r="A548" s="155">
        <v>545</v>
      </c>
      <c r="B548" s="156"/>
      <c r="C548" s="129"/>
      <c r="D548" s="157"/>
      <c r="E548" s="157"/>
      <c r="F548" s="156"/>
      <c r="G548" s="158"/>
      <c r="H548" s="257">
        <f t="shared" si="9"/>
        <v>0</v>
      </c>
    </row>
    <row r="549" spans="1:8">
      <c r="A549" s="155">
        <v>546</v>
      </c>
      <c r="B549" s="156"/>
      <c r="C549" s="129"/>
      <c r="D549" s="157"/>
      <c r="E549" s="157"/>
      <c r="F549" s="156"/>
      <c r="G549" s="158"/>
      <c r="H549" s="257">
        <f t="shared" si="9"/>
        <v>0</v>
      </c>
    </row>
    <row r="550" spans="1:8">
      <c r="A550" s="155">
        <v>547</v>
      </c>
      <c r="B550" s="156"/>
      <c r="C550" s="129"/>
      <c r="D550" s="157"/>
      <c r="E550" s="157"/>
      <c r="F550" s="156"/>
      <c r="G550" s="158"/>
      <c r="H550" s="257">
        <f t="shared" si="9"/>
        <v>0</v>
      </c>
    </row>
    <row r="551" spans="1:8">
      <c r="A551" s="155">
        <v>548</v>
      </c>
      <c r="B551" s="156"/>
      <c r="C551" s="129"/>
      <c r="D551" s="157"/>
      <c r="E551" s="157"/>
      <c r="F551" s="156"/>
      <c r="G551" s="158"/>
      <c r="H551" s="257">
        <f t="shared" si="9"/>
        <v>0</v>
      </c>
    </row>
    <row r="552" spans="1:8">
      <c r="A552" s="155">
        <v>549</v>
      </c>
      <c r="B552" s="156"/>
      <c r="C552" s="129"/>
      <c r="D552" s="157"/>
      <c r="E552" s="157"/>
      <c r="F552" s="156"/>
      <c r="G552" s="158"/>
      <c r="H552" s="257">
        <f t="shared" si="9"/>
        <v>0</v>
      </c>
    </row>
    <row r="553" spans="1:8">
      <c r="A553" s="155">
        <v>550</v>
      </c>
      <c r="B553" s="156"/>
      <c r="C553" s="129"/>
      <c r="D553" s="157"/>
      <c r="E553" s="157"/>
      <c r="F553" s="156"/>
      <c r="G553" s="158"/>
      <c r="H553" s="257">
        <f t="shared" si="9"/>
        <v>0</v>
      </c>
    </row>
    <row r="554" spans="1:8">
      <c r="A554" s="155">
        <v>551</v>
      </c>
      <c r="B554" s="156"/>
      <c r="C554" s="129"/>
      <c r="D554" s="157"/>
      <c r="E554" s="157"/>
      <c r="F554" s="156"/>
      <c r="G554" s="158"/>
      <c r="H554" s="257">
        <f t="shared" si="9"/>
        <v>0</v>
      </c>
    </row>
    <row r="555" spans="1:8">
      <c r="A555" s="155">
        <v>552</v>
      </c>
      <c r="B555" s="156"/>
      <c r="C555" s="129"/>
      <c r="D555" s="157"/>
      <c r="E555" s="157"/>
      <c r="F555" s="156"/>
      <c r="G555" s="158"/>
      <c r="H555" s="257">
        <f t="shared" si="9"/>
        <v>0</v>
      </c>
    </row>
    <row r="556" spans="1:8">
      <c r="A556" s="155">
        <v>553</v>
      </c>
      <c r="B556" s="156"/>
      <c r="C556" s="129"/>
      <c r="D556" s="157"/>
      <c r="E556" s="157"/>
      <c r="F556" s="156"/>
      <c r="G556" s="158"/>
      <c r="H556" s="257">
        <f t="shared" si="9"/>
        <v>0</v>
      </c>
    </row>
    <row r="557" spans="1:8">
      <c r="A557" s="155">
        <v>554</v>
      </c>
      <c r="B557" s="156"/>
      <c r="C557" s="129"/>
      <c r="D557" s="157"/>
      <c r="E557" s="157"/>
      <c r="F557" s="156"/>
      <c r="G557" s="158"/>
      <c r="H557" s="257">
        <f t="shared" si="9"/>
        <v>0</v>
      </c>
    </row>
    <row r="558" spans="1:8">
      <c r="A558" s="155">
        <v>555</v>
      </c>
      <c r="B558" s="156"/>
      <c r="C558" s="129"/>
      <c r="D558" s="157"/>
      <c r="E558" s="157"/>
      <c r="F558" s="156"/>
      <c r="G558" s="158"/>
      <c r="H558" s="257">
        <f t="shared" si="9"/>
        <v>0</v>
      </c>
    </row>
    <row r="559" spans="1:8">
      <c r="A559" s="155">
        <v>556</v>
      </c>
      <c r="B559" s="156"/>
      <c r="C559" s="129"/>
      <c r="D559" s="157"/>
      <c r="E559" s="157"/>
      <c r="F559" s="156"/>
      <c r="G559" s="158"/>
      <c r="H559" s="257">
        <f t="shared" si="9"/>
        <v>0</v>
      </c>
    </row>
    <row r="560" spans="1:8">
      <c r="A560" s="155">
        <v>557</v>
      </c>
      <c r="B560" s="156"/>
      <c r="C560" s="129"/>
      <c r="D560" s="157"/>
      <c r="E560" s="157"/>
      <c r="F560" s="156"/>
      <c r="G560" s="158"/>
      <c r="H560" s="257">
        <f t="shared" si="9"/>
        <v>0</v>
      </c>
    </row>
    <row r="561" spans="1:8">
      <c r="A561" s="155">
        <v>558</v>
      </c>
      <c r="B561" s="156"/>
      <c r="C561" s="129"/>
      <c r="D561" s="157"/>
      <c r="E561" s="157"/>
      <c r="F561" s="156"/>
      <c r="G561" s="158"/>
      <c r="H561" s="257">
        <f t="shared" si="9"/>
        <v>0</v>
      </c>
    </row>
    <row r="562" spans="1:8">
      <c r="A562" s="155">
        <v>559</v>
      </c>
      <c r="B562" s="156"/>
      <c r="C562" s="129"/>
      <c r="D562" s="157"/>
      <c r="E562" s="157"/>
      <c r="F562" s="156"/>
      <c r="G562" s="158"/>
      <c r="H562" s="257">
        <f t="shared" si="9"/>
        <v>0</v>
      </c>
    </row>
    <row r="563" spans="1:8">
      <c r="A563" s="155">
        <v>560</v>
      </c>
      <c r="B563" s="156"/>
      <c r="C563" s="129"/>
      <c r="D563" s="157"/>
      <c r="E563" s="157"/>
      <c r="F563" s="156"/>
      <c r="G563" s="158"/>
      <c r="H563" s="257">
        <f t="shared" si="9"/>
        <v>0</v>
      </c>
    </row>
    <row r="564" spans="1:8">
      <c r="A564" s="155">
        <v>561</v>
      </c>
      <c r="B564" s="156"/>
      <c r="C564" s="129"/>
      <c r="D564" s="157"/>
      <c r="E564" s="157"/>
      <c r="F564" s="156"/>
      <c r="G564" s="158"/>
      <c r="H564" s="257">
        <f t="shared" si="9"/>
        <v>0</v>
      </c>
    </row>
    <row r="565" spans="1:8">
      <c r="A565" s="155">
        <v>562</v>
      </c>
      <c r="B565" s="156"/>
      <c r="C565" s="129"/>
      <c r="D565" s="157"/>
      <c r="E565" s="157"/>
      <c r="F565" s="156"/>
      <c r="G565" s="158"/>
      <c r="H565" s="257">
        <f t="shared" si="9"/>
        <v>0</v>
      </c>
    </row>
    <row r="566" spans="1:8">
      <c r="A566" s="155">
        <v>563</v>
      </c>
      <c r="B566" s="156"/>
      <c r="C566" s="129"/>
      <c r="D566" s="157"/>
      <c r="E566" s="157"/>
      <c r="F566" s="156"/>
      <c r="G566" s="158"/>
      <c r="H566" s="257">
        <f t="shared" si="9"/>
        <v>0</v>
      </c>
    </row>
    <row r="567" spans="1:8">
      <c r="A567" s="155">
        <v>564</v>
      </c>
      <c r="B567" s="156"/>
      <c r="C567" s="129"/>
      <c r="D567" s="157"/>
      <c r="E567" s="157"/>
      <c r="F567" s="156"/>
      <c r="G567" s="158"/>
      <c r="H567" s="257">
        <f t="shared" si="9"/>
        <v>0</v>
      </c>
    </row>
    <row r="568" spans="1:8">
      <c r="A568" s="155">
        <v>565</v>
      </c>
      <c r="B568" s="156"/>
      <c r="C568" s="129"/>
      <c r="D568" s="157"/>
      <c r="E568" s="157"/>
      <c r="F568" s="156"/>
      <c r="G568" s="158"/>
      <c r="H568" s="257">
        <f t="shared" si="9"/>
        <v>0</v>
      </c>
    </row>
    <row r="569" spans="1:8">
      <c r="A569" s="155">
        <v>566</v>
      </c>
      <c r="B569" s="156"/>
      <c r="C569" s="129"/>
      <c r="D569" s="157"/>
      <c r="E569" s="157"/>
      <c r="F569" s="156"/>
      <c r="G569" s="158"/>
      <c r="H569" s="257">
        <f t="shared" si="9"/>
        <v>0</v>
      </c>
    </row>
    <row r="570" spans="1:8">
      <c r="A570" s="155">
        <v>567</v>
      </c>
      <c r="B570" s="156"/>
      <c r="C570" s="129"/>
      <c r="D570" s="157"/>
      <c r="E570" s="157"/>
      <c r="F570" s="156"/>
      <c r="G570" s="158"/>
      <c r="H570" s="257">
        <f t="shared" si="9"/>
        <v>0</v>
      </c>
    </row>
    <row r="571" spans="1:8">
      <c r="A571" s="155">
        <v>568</v>
      </c>
      <c r="B571" s="156"/>
      <c r="C571" s="129"/>
      <c r="D571" s="157"/>
      <c r="E571" s="157"/>
      <c r="F571" s="156"/>
      <c r="G571" s="158"/>
      <c r="H571" s="257">
        <f t="shared" si="9"/>
        <v>0</v>
      </c>
    </row>
    <row r="572" spans="1:8">
      <c r="A572" s="155">
        <v>569</v>
      </c>
      <c r="B572" s="156"/>
      <c r="C572" s="129"/>
      <c r="D572" s="157"/>
      <c r="E572" s="157"/>
      <c r="F572" s="156"/>
      <c r="G572" s="158"/>
      <c r="H572" s="257">
        <f t="shared" si="9"/>
        <v>0</v>
      </c>
    </row>
    <row r="573" spans="1:8">
      <c r="A573" s="155">
        <v>570</v>
      </c>
      <c r="B573" s="156"/>
      <c r="C573" s="129"/>
      <c r="D573" s="157"/>
      <c r="E573" s="157"/>
      <c r="F573" s="156"/>
      <c r="G573" s="158"/>
      <c r="H573" s="257">
        <f t="shared" si="9"/>
        <v>0</v>
      </c>
    </row>
    <row r="574" spans="1:8">
      <c r="A574" s="155">
        <v>571</v>
      </c>
      <c r="B574" s="156"/>
      <c r="C574" s="129"/>
      <c r="D574" s="157"/>
      <c r="E574" s="157"/>
      <c r="F574" s="156"/>
      <c r="G574" s="158"/>
      <c r="H574" s="257">
        <f t="shared" si="9"/>
        <v>0</v>
      </c>
    </row>
    <row r="575" spans="1:8">
      <c r="A575" s="155">
        <v>572</v>
      </c>
      <c r="B575" s="156"/>
      <c r="C575" s="129"/>
      <c r="D575" s="157"/>
      <c r="E575" s="157"/>
      <c r="F575" s="156"/>
      <c r="G575" s="158"/>
      <c r="H575" s="257">
        <f t="shared" si="9"/>
        <v>0</v>
      </c>
    </row>
    <row r="576" spans="1:8">
      <c r="A576" s="155">
        <v>573</v>
      </c>
      <c r="B576" s="156"/>
      <c r="C576" s="129"/>
      <c r="D576" s="157"/>
      <c r="E576" s="157"/>
      <c r="F576" s="156"/>
      <c r="G576" s="158"/>
      <c r="H576" s="257">
        <f t="shared" si="9"/>
        <v>0</v>
      </c>
    </row>
    <row r="577" spans="1:8">
      <c r="A577" s="155">
        <v>574</v>
      </c>
      <c r="B577" s="156"/>
      <c r="C577" s="129"/>
      <c r="D577" s="157"/>
      <c r="E577" s="157"/>
      <c r="F577" s="156"/>
      <c r="G577" s="158"/>
      <c r="H577" s="257">
        <f t="shared" si="9"/>
        <v>0</v>
      </c>
    </row>
    <row r="578" spans="1:8">
      <c r="A578" s="155">
        <v>575</v>
      </c>
      <c r="B578" s="156"/>
      <c r="C578" s="129"/>
      <c r="D578" s="157"/>
      <c r="E578" s="157"/>
      <c r="F578" s="156"/>
      <c r="G578" s="158"/>
      <c r="H578" s="257">
        <f t="shared" si="9"/>
        <v>0</v>
      </c>
    </row>
    <row r="579" spans="1:8">
      <c r="A579" s="155">
        <v>576</v>
      </c>
      <c r="B579" s="156"/>
      <c r="C579" s="129"/>
      <c r="D579" s="157"/>
      <c r="E579" s="157"/>
      <c r="F579" s="156"/>
      <c r="G579" s="158"/>
      <c r="H579" s="257">
        <f t="shared" si="9"/>
        <v>0</v>
      </c>
    </row>
    <row r="580" spans="1:8">
      <c r="A580" s="155">
        <v>577</v>
      </c>
      <c r="B580" s="156"/>
      <c r="C580" s="129"/>
      <c r="D580" s="157"/>
      <c r="E580" s="157"/>
      <c r="F580" s="156"/>
      <c r="G580" s="158"/>
      <c r="H580" s="257">
        <f t="shared" si="9"/>
        <v>0</v>
      </c>
    </row>
    <row r="581" spans="1:8">
      <c r="A581" s="155">
        <v>578</v>
      </c>
      <c r="B581" s="156"/>
      <c r="C581" s="129"/>
      <c r="D581" s="157"/>
      <c r="E581" s="157"/>
      <c r="F581" s="156"/>
      <c r="G581" s="158"/>
      <c r="H581" s="257">
        <f t="shared" ref="H581:H644" si="10">(E581-D581+1)*C581</f>
        <v>0</v>
      </c>
    </row>
    <row r="582" spans="1:8">
      <c r="A582" s="155">
        <v>579</v>
      </c>
      <c r="B582" s="156"/>
      <c r="C582" s="129"/>
      <c r="D582" s="157"/>
      <c r="E582" s="157"/>
      <c r="F582" s="156"/>
      <c r="G582" s="158"/>
      <c r="H582" s="257">
        <f t="shared" si="10"/>
        <v>0</v>
      </c>
    </row>
    <row r="583" spans="1:8">
      <c r="A583" s="155">
        <v>580</v>
      </c>
      <c r="B583" s="156"/>
      <c r="C583" s="129"/>
      <c r="D583" s="157"/>
      <c r="E583" s="157"/>
      <c r="F583" s="156"/>
      <c r="G583" s="158"/>
      <c r="H583" s="257">
        <f t="shared" si="10"/>
        <v>0</v>
      </c>
    </row>
    <row r="584" spans="1:8">
      <c r="A584" s="155">
        <v>581</v>
      </c>
      <c r="B584" s="156"/>
      <c r="C584" s="129"/>
      <c r="D584" s="157"/>
      <c r="E584" s="157"/>
      <c r="F584" s="156"/>
      <c r="G584" s="158"/>
      <c r="H584" s="257">
        <f t="shared" si="10"/>
        <v>0</v>
      </c>
    </row>
    <row r="585" spans="1:8">
      <c r="A585" s="155">
        <v>582</v>
      </c>
      <c r="B585" s="156"/>
      <c r="C585" s="129"/>
      <c r="D585" s="157"/>
      <c r="E585" s="157"/>
      <c r="F585" s="156"/>
      <c r="G585" s="158"/>
      <c r="H585" s="257">
        <f t="shared" si="10"/>
        <v>0</v>
      </c>
    </row>
    <row r="586" spans="1:8">
      <c r="A586" s="155">
        <v>583</v>
      </c>
      <c r="B586" s="156"/>
      <c r="C586" s="129"/>
      <c r="D586" s="157"/>
      <c r="E586" s="157"/>
      <c r="F586" s="156"/>
      <c r="G586" s="158"/>
      <c r="H586" s="257">
        <f t="shared" si="10"/>
        <v>0</v>
      </c>
    </row>
    <row r="587" spans="1:8">
      <c r="A587" s="155">
        <v>584</v>
      </c>
      <c r="B587" s="156"/>
      <c r="C587" s="129"/>
      <c r="D587" s="157"/>
      <c r="E587" s="157"/>
      <c r="F587" s="156"/>
      <c r="G587" s="158"/>
      <c r="H587" s="257">
        <f t="shared" si="10"/>
        <v>0</v>
      </c>
    </row>
    <row r="588" spans="1:8">
      <c r="A588" s="155">
        <v>585</v>
      </c>
      <c r="B588" s="156"/>
      <c r="C588" s="129"/>
      <c r="D588" s="157"/>
      <c r="E588" s="157"/>
      <c r="F588" s="156"/>
      <c r="G588" s="158"/>
      <c r="H588" s="257">
        <f t="shared" si="10"/>
        <v>0</v>
      </c>
    </row>
    <row r="589" spans="1:8">
      <c r="A589" s="155">
        <v>586</v>
      </c>
      <c r="B589" s="156"/>
      <c r="C589" s="129"/>
      <c r="D589" s="157"/>
      <c r="E589" s="157"/>
      <c r="F589" s="156"/>
      <c r="G589" s="158"/>
      <c r="H589" s="257">
        <f t="shared" si="10"/>
        <v>0</v>
      </c>
    </row>
    <row r="590" spans="1:8">
      <c r="A590" s="155">
        <v>587</v>
      </c>
      <c r="B590" s="156"/>
      <c r="C590" s="129"/>
      <c r="D590" s="157"/>
      <c r="E590" s="157"/>
      <c r="F590" s="156"/>
      <c r="G590" s="158"/>
      <c r="H590" s="257">
        <f t="shared" si="10"/>
        <v>0</v>
      </c>
    </row>
    <row r="591" spans="1:8">
      <c r="A591" s="155">
        <v>588</v>
      </c>
      <c r="B591" s="156"/>
      <c r="C591" s="129"/>
      <c r="D591" s="157"/>
      <c r="E591" s="157"/>
      <c r="F591" s="156"/>
      <c r="G591" s="158"/>
      <c r="H591" s="257">
        <f t="shared" si="10"/>
        <v>0</v>
      </c>
    </row>
    <row r="592" spans="1:8">
      <c r="A592" s="155">
        <v>589</v>
      </c>
      <c r="B592" s="156"/>
      <c r="C592" s="129"/>
      <c r="D592" s="157"/>
      <c r="E592" s="157"/>
      <c r="F592" s="156"/>
      <c r="G592" s="158"/>
      <c r="H592" s="257">
        <f t="shared" si="10"/>
        <v>0</v>
      </c>
    </row>
    <row r="593" spans="1:8">
      <c r="A593" s="155">
        <v>590</v>
      </c>
      <c r="B593" s="156"/>
      <c r="C593" s="129"/>
      <c r="D593" s="157"/>
      <c r="E593" s="157"/>
      <c r="F593" s="156"/>
      <c r="G593" s="158"/>
      <c r="H593" s="257">
        <f t="shared" si="10"/>
        <v>0</v>
      </c>
    </row>
    <row r="594" spans="1:8">
      <c r="A594" s="155">
        <v>591</v>
      </c>
      <c r="B594" s="156"/>
      <c r="C594" s="129"/>
      <c r="D594" s="157"/>
      <c r="E594" s="157"/>
      <c r="F594" s="156"/>
      <c r="G594" s="158"/>
      <c r="H594" s="257">
        <f t="shared" si="10"/>
        <v>0</v>
      </c>
    </row>
    <row r="595" spans="1:8">
      <c r="A595" s="155">
        <v>592</v>
      </c>
      <c r="B595" s="156"/>
      <c r="C595" s="129"/>
      <c r="D595" s="157"/>
      <c r="E595" s="157"/>
      <c r="F595" s="156"/>
      <c r="G595" s="158"/>
      <c r="H595" s="257">
        <f t="shared" si="10"/>
        <v>0</v>
      </c>
    </row>
    <row r="596" spans="1:8">
      <c r="A596" s="155">
        <v>593</v>
      </c>
      <c r="B596" s="156"/>
      <c r="C596" s="129"/>
      <c r="D596" s="157"/>
      <c r="E596" s="157"/>
      <c r="F596" s="156"/>
      <c r="G596" s="158"/>
      <c r="H596" s="257">
        <f t="shared" si="10"/>
        <v>0</v>
      </c>
    </row>
    <row r="597" spans="1:8">
      <c r="A597" s="155">
        <v>594</v>
      </c>
      <c r="B597" s="156"/>
      <c r="C597" s="129"/>
      <c r="D597" s="157"/>
      <c r="E597" s="157"/>
      <c r="F597" s="156"/>
      <c r="G597" s="158"/>
      <c r="H597" s="257">
        <f t="shared" si="10"/>
        <v>0</v>
      </c>
    </row>
    <row r="598" spans="1:8">
      <c r="A598" s="155">
        <v>595</v>
      </c>
      <c r="B598" s="156"/>
      <c r="C598" s="129"/>
      <c r="D598" s="157"/>
      <c r="E598" s="157"/>
      <c r="F598" s="156"/>
      <c r="G598" s="158"/>
      <c r="H598" s="257">
        <f t="shared" si="10"/>
        <v>0</v>
      </c>
    </row>
    <row r="599" spans="1:8">
      <c r="A599" s="155">
        <v>596</v>
      </c>
      <c r="B599" s="156"/>
      <c r="C599" s="129"/>
      <c r="D599" s="157"/>
      <c r="E599" s="157"/>
      <c r="F599" s="156"/>
      <c r="G599" s="158"/>
      <c r="H599" s="257">
        <f t="shared" si="10"/>
        <v>0</v>
      </c>
    </row>
    <row r="600" spans="1:8">
      <c r="A600" s="155">
        <v>597</v>
      </c>
      <c r="B600" s="156"/>
      <c r="C600" s="129"/>
      <c r="D600" s="157"/>
      <c r="E600" s="157"/>
      <c r="F600" s="156"/>
      <c r="G600" s="158"/>
      <c r="H600" s="257">
        <f t="shared" si="10"/>
        <v>0</v>
      </c>
    </row>
    <row r="601" spans="1:8">
      <c r="A601" s="155">
        <v>598</v>
      </c>
      <c r="B601" s="156"/>
      <c r="C601" s="129"/>
      <c r="D601" s="157"/>
      <c r="E601" s="157"/>
      <c r="F601" s="156"/>
      <c r="G601" s="158"/>
      <c r="H601" s="257">
        <f t="shared" si="10"/>
        <v>0</v>
      </c>
    </row>
    <row r="602" spans="1:8">
      <c r="A602" s="155">
        <v>599</v>
      </c>
      <c r="B602" s="156"/>
      <c r="C602" s="129"/>
      <c r="D602" s="157"/>
      <c r="E602" s="157"/>
      <c r="F602" s="156"/>
      <c r="G602" s="158"/>
      <c r="H602" s="257">
        <f t="shared" si="10"/>
        <v>0</v>
      </c>
    </row>
    <row r="603" spans="1:8">
      <c r="A603" s="155">
        <v>600</v>
      </c>
      <c r="B603" s="156"/>
      <c r="C603" s="129"/>
      <c r="D603" s="157"/>
      <c r="E603" s="157"/>
      <c r="F603" s="156"/>
      <c r="G603" s="158"/>
      <c r="H603" s="257">
        <f t="shared" si="10"/>
        <v>0</v>
      </c>
    </row>
    <row r="604" spans="1:8">
      <c r="A604" s="155">
        <v>601</v>
      </c>
      <c r="B604" s="156"/>
      <c r="C604" s="129"/>
      <c r="D604" s="157"/>
      <c r="E604" s="157"/>
      <c r="F604" s="156"/>
      <c r="G604" s="158"/>
      <c r="H604" s="257">
        <f t="shared" si="10"/>
        <v>0</v>
      </c>
    </row>
    <row r="605" spans="1:8">
      <c r="A605" s="155">
        <v>602</v>
      </c>
      <c r="B605" s="156"/>
      <c r="C605" s="129"/>
      <c r="D605" s="157"/>
      <c r="E605" s="157"/>
      <c r="F605" s="156"/>
      <c r="G605" s="158"/>
      <c r="H605" s="257">
        <f t="shared" si="10"/>
        <v>0</v>
      </c>
    </row>
    <row r="606" spans="1:8">
      <c r="A606" s="155">
        <v>603</v>
      </c>
      <c r="B606" s="156"/>
      <c r="C606" s="129"/>
      <c r="D606" s="157"/>
      <c r="E606" s="157"/>
      <c r="F606" s="156"/>
      <c r="G606" s="158"/>
      <c r="H606" s="257">
        <f t="shared" si="10"/>
        <v>0</v>
      </c>
    </row>
    <row r="607" spans="1:8">
      <c r="A607" s="155">
        <v>604</v>
      </c>
      <c r="B607" s="156"/>
      <c r="C607" s="129"/>
      <c r="D607" s="157"/>
      <c r="E607" s="157"/>
      <c r="F607" s="156"/>
      <c r="G607" s="158"/>
      <c r="H607" s="257">
        <f t="shared" si="10"/>
        <v>0</v>
      </c>
    </row>
    <row r="608" spans="1:8">
      <c r="A608" s="155">
        <v>605</v>
      </c>
      <c r="B608" s="156"/>
      <c r="C608" s="129"/>
      <c r="D608" s="157"/>
      <c r="E608" s="157"/>
      <c r="F608" s="156"/>
      <c r="G608" s="158"/>
      <c r="H608" s="257">
        <f t="shared" si="10"/>
        <v>0</v>
      </c>
    </row>
    <row r="609" spans="1:8">
      <c r="A609" s="155">
        <v>606</v>
      </c>
      <c r="B609" s="156"/>
      <c r="C609" s="129"/>
      <c r="D609" s="157"/>
      <c r="E609" s="157"/>
      <c r="F609" s="156"/>
      <c r="G609" s="158"/>
      <c r="H609" s="257">
        <f t="shared" si="10"/>
        <v>0</v>
      </c>
    </row>
    <row r="610" spans="1:8">
      <c r="A610" s="155">
        <v>607</v>
      </c>
      <c r="B610" s="156"/>
      <c r="C610" s="129"/>
      <c r="D610" s="157"/>
      <c r="E610" s="157"/>
      <c r="F610" s="156"/>
      <c r="G610" s="158"/>
      <c r="H610" s="257">
        <f t="shared" si="10"/>
        <v>0</v>
      </c>
    </row>
    <row r="611" spans="1:8">
      <c r="A611" s="155">
        <v>608</v>
      </c>
      <c r="B611" s="156"/>
      <c r="C611" s="129"/>
      <c r="D611" s="157"/>
      <c r="E611" s="157"/>
      <c r="F611" s="156"/>
      <c r="G611" s="158"/>
      <c r="H611" s="257">
        <f t="shared" si="10"/>
        <v>0</v>
      </c>
    </row>
    <row r="612" spans="1:8">
      <c r="A612" s="155">
        <v>609</v>
      </c>
      <c r="B612" s="156"/>
      <c r="C612" s="129"/>
      <c r="D612" s="157"/>
      <c r="E612" s="157"/>
      <c r="F612" s="156"/>
      <c r="G612" s="158"/>
      <c r="H612" s="257">
        <f t="shared" si="10"/>
        <v>0</v>
      </c>
    </row>
    <row r="613" spans="1:8">
      <c r="A613" s="155">
        <v>610</v>
      </c>
      <c r="B613" s="156"/>
      <c r="C613" s="129"/>
      <c r="D613" s="157"/>
      <c r="E613" s="157"/>
      <c r="F613" s="156"/>
      <c r="G613" s="158"/>
      <c r="H613" s="257">
        <f t="shared" si="10"/>
        <v>0</v>
      </c>
    </row>
    <row r="614" spans="1:8">
      <c r="A614" s="155">
        <v>611</v>
      </c>
      <c r="B614" s="156"/>
      <c r="C614" s="129"/>
      <c r="D614" s="157"/>
      <c r="E614" s="157"/>
      <c r="F614" s="156"/>
      <c r="G614" s="158"/>
      <c r="H614" s="257">
        <f t="shared" si="10"/>
        <v>0</v>
      </c>
    </row>
    <row r="615" spans="1:8">
      <c r="A615" s="155">
        <v>612</v>
      </c>
      <c r="B615" s="156"/>
      <c r="C615" s="129"/>
      <c r="D615" s="157"/>
      <c r="E615" s="157"/>
      <c r="F615" s="156"/>
      <c r="G615" s="158"/>
      <c r="H615" s="257">
        <f t="shared" si="10"/>
        <v>0</v>
      </c>
    </row>
    <row r="616" spans="1:8">
      <c r="A616" s="155">
        <v>613</v>
      </c>
      <c r="B616" s="156"/>
      <c r="C616" s="129"/>
      <c r="D616" s="157"/>
      <c r="E616" s="157"/>
      <c r="F616" s="156"/>
      <c r="G616" s="158"/>
      <c r="H616" s="257">
        <f t="shared" si="10"/>
        <v>0</v>
      </c>
    </row>
    <row r="617" spans="1:8">
      <c r="A617" s="155">
        <v>614</v>
      </c>
      <c r="B617" s="156"/>
      <c r="C617" s="129"/>
      <c r="D617" s="157"/>
      <c r="E617" s="157"/>
      <c r="F617" s="156"/>
      <c r="G617" s="158"/>
      <c r="H617" s="257">
        <f t="shared" si="10"/>
        <v>0</v>
      </c>
    </row>
    <row r="618" spans="1:8">
      <c r="A618" s="155">
        <v>615</v>
      </c>
      <c r="B618" s="156"/>
      <c r="C618" s="129"/>
      <c r="D618" s="157"/>
      <c r="E618" s="157"/>
      <c r="F618" s="156"/>
      <c r="G618" s="158"/>
      <c r="H618" s="257">
        <f t="shared" si="10"/>
        <v>0</v>
      </c>
    </row>
    <row r="619" spans="1:8">
      <c r="A619" s="155">
        <v>616</v>
      </c>
      <c r="B619" s="156"/>
      <c r="C619" s="129"/>
      <c r="D619" s="157"/>
      <c r="E619" s="157"/>
      <c r="F619" s="156"/>
      <c r="G619" s="158"/>
      <c r="H619" s="257">
        <f t="shared" si="10"/>
        <v>0</v>
      </c>
    </row>
    <row r="620" spans="1:8">
      <c r="A620" s="155">
        <v>617</v>
      </c>
      <c r="B620" s="156"/>
      <c r="C620" s="129"/>
      <c r="D620" s="157"/>
      <c r="E620" s="157"/>
      <c r="F620" s="156"/>
      <c r="G620" s="158"/>
      <c r="H620" s="257">
        <f t="shared" si="10"/>
        <v>0</v>
      </c>
    </row>
    <row r="621" spans="1:8">
      <c r="A621" s="155">
        <v>618</v>
      </c>
      <c r="B621" s="156"/>
      <c r="C621" s="129"/>
      <c r="D621" s="157"/>
      <c r="E621" s="157"/>
      <c r="F621" s="156"/>
      <c r="G621" s="158"/>
      <c r="H621" s="257">
        <f t="shared" si="10"/>
        <v>0</v>
      </c>
    </row>
    <row r="622" spans="1:8">
      <c r="A622" s="155">
        <v>619</v>
      </c>
      <c r="B622" s="156"/>
      <c r="C622" s="129"/>
      <c r="D622" s="157"/>
      <c r="E622" s="157"/>
      <c r="F622" s="156"/>
      <c r="G622" s="158"/>
      <c r="H622" s="257">
        <f t="shared" si="10"/>
        <v>0</v>
      </c>
    </row>
    <row r="623" spans="1:8">
      <c r="A623" s="155">
        <v>620</v>
      </c>
      <c r="B623" s="156"/>
      <c r="C623" s="129"/>
      <c r="D623" s="157"/>
      <c r="E623" s="157"/>
      <c r="F623" s="156"/>
      <c r="G623" s="158"/>
      <c r="H623" s="257">
        <f t="shared" si="10"/>
        <v>0</v>
      </c>
    </row>
    <row r="624" spans="1:8">
      <c r="A624" s="155">
        <v>621</v>
      </c>
      <c r="B624" s="156"/>
      <c r="C624" s="129"/>
      <c r="D624" s="157"/>
      <c r="E624" s="157"/>
      <c r="F624" s="156"/>
      <c r="G624" s="158"/>
      <c r="H624" s="257">
        <f t="shared" si="10"/>
        <v>0</v>
      </c>
    </row>
    <row r="625" spans="1:8">
      <c r="A625" s="155">
        <v>622</v>
      </c>
      <c r="B625" s="156"/>
      <c r="C625" s="129"/>
      <c r="D625" s="157"/>
      <c r="E625" s="157"/>
      <c r="F625" s="156"/>
      <c r="G625" s="158"/>
      <c r="H625" s="257">
        <f t="shared" si="10"/>
        <v>0</v>
      </c>
    </row>
    <row r="626" spans="1:8">
      <c r="A626" s="155">
        <v>623</v>
      </c>
      <c r="B626" s="156"/>
      <c r="C626" s="129"/>
      <c r="D626" s="157"/>
      <c r="E626" s="157"/>
      <c r="F626" s="156"/>
      <c r="G626" s="158"/>
      <c r="H626" s="257">
        <f t="shared" si="10"/>
        <v>0</v>
      </c>
    </row>
    <row r="627" spans="1:8">
      <c r="A627" s="155">
        <v>624</v>
      </c>
      <c r="B627" s="156"/>
      <c r="C627" s="129"/>
      <c r="D627" s="157"/>
      <c r="E627" s="157"/>
      <c r="F627" s="156"/>
      <c r="G627" s="158"/>
      <c r="H627" s="257">
        <f t="shared" si="10"/>
        <v>0</v>
      </c>
    </row>
    <row r="628" spans="1:8">
      <c r="A628" s="155">
        <v>625</v>
      </c>
      <c r="B628" s="156"/>
      <c r="C628" s="129"/>
      <c r="D628" s="157"/>
      <c r="E628" s="157"/>
      <c r="F628" s="156"/>
      <c r="G628" s="158"/>
      <c r="H628" s="257">
        <f t="shared" si="10"/>
        <v>0</v>
      </c>
    </row>
    <row r="629" spans="1:8">
      <c r="A629" s="155">
        <v>626</v>
      </c>
      <c r="B629" s="156"/>
      <c r="C629" s="129"/>
      <c r="D629" s="157"/>
      <c r="E629" s="157"/>
      <c r="F629" s="156"/>
      <c r="G629" s="158"/>
      <c r="H629" s="257">
        <f t="shared" si="10"/>
        <v>0</v>
      </c>
    </row>
    <row r="630" spans="1:8">
      <c r="A630" s="155">
        <v>627</v>
      </c>
      <c r="B630" s="156"/>
      <c r="C630" s="129"/>
      <c r="D630" s="157"/>
      <c r="E630" s="157"/>
      <c r="F630" s="156"/>
      <c r="G630" s="158"/>
      <c r="H630" s="257">
        <f t="shared" si="10"/>
        <v>0</v>
      </c>
    </row>
    <row r="631" spans="1:8">
      <c r="A631" s="155">
        <v>628</v>
      </c>
      <c r="B631" s="156"/>
      <c r="C631" s="129"/>
      <c r="D631" s="157"/>
      <c r="E631" s="157"/>
      <c r="F631" s="156"/>
      <c r="G631" s="158"/>
      <c r="H631" s="257">
        <f t="shared" si="10"/>
        <v>0</v>
      </c>
    </row>
    <row r="632" spans="1:8">
      <c r="A632" s="155">
        <v>629</v>
      </c>
      <c r="B632" s="156"/>
      <c r="C632" s="129"/>
      <c r="D632" s="157"/>
      <c r="E632" s="157"/>
      <c r="F632" s="156"/>
      <c r="G632" s="158"/>
      <c r="H632" s="257">
        <f t="shared" si="10"/>
        <v>0</v>
      </c>
    </row>
    <row r="633" spans="1:8">
      <c r="A633" s="155">
        <v>630</v>
      </c>
      <c r="B633" s="156"/>
      <c r="C633" s="129"/>
      <c r="D633" s="157"/>
      <c r="E633" s="157"/>
      <c r="F633" s="156"/>
      <c r="G633" s="158"/>
      <c r="H633" s="257">
        <f t="shared" si="10"/>
        <v>0</v>
      </c>
    </row>
    <row r="634" spans="1:8">
      <c r="A634" s="155">
        <v>631</v>
      </c>
      <c r="B634" s="156"/>
      <c r="C634" s="129"/>
      <c r="D634" s="157"/>
      <c r="E634" s="157"/>
      <c r="F634" s="156"/>
      <c r="G634" s="158"/>
      <c r="H634" s="257">
        <f t="shared" si="10"/>
        <v>0</v>
      </c>
    </row>
    <row r="635" spans="1:8">
      <c r="A635" s="155">
        <v>632</v>
      </c>
      <c r="B635" s="156"/>
      <c r="C635" s="129"/>
      <c r="D635" s="157"/>
      <c r="E635" s="157"/>
      <c r="F635" s="156"/>
      <c r="G635" s="158"/>
      <c r="H635" s="257">
        <f t="shared" si="10"/>
        <v>0</v>
      </c>
    </row>
    <row r="636" spans="1:8">
      <c r="A636" s="155">
        <v>633</v>
      </c>
      <c r="B636" s="156"/>
      <c r="C636" s="129"/>
      <c r="D636" s="157"/>
      <c r="E636" s="157"/>
      <c r="F636" s="156"/>
      <c r="G636" s="158"/>
      <c r="H636" s="257">
        <f t="shared" si="10"/>
        <v>0</v>
      </c>
    </row>
    <row r="637" spans="1:8">
      <c r="A637" s="155">
        <v>634</v>
      </c>
      <c r="B637" s="156"/>
      <c r="C637" s="129"/>
      <c r="D637" s="157"/>
      <c r="E637" s="157"/>
      <c r="F637" s="156"/>
      <c r="G637" s="158"/>
      <c r="H637" s="257">
        <f t="shared" si="10"/>
        <v>0</v>
      </c>
    </row>
    <row r="638" spans="1:8">
      <c r="A638" s="155">
        <v>635</v>
      </c>
      <c r="B638" s="156"/>
      <c r="C638" s="129"/>
      <c r="D638" s="157"/>
      <c r="E638" s="157"/>
      <c r="F638" s="156"/>
      <c r="G638" s="158"/>
      <c r="H638" s="257">
        <f t="shared" si="10"/>
        <v>0</v>
      </c>
    </row>
    <row r="639" spans="1:8">
      <c r="A639" s="155">
        <v>636</v>
      </c>
      <c r="B639" s="156"/>
      <c r="C639" s="129"/>
      <c r="D639" s="157"/>
      <c r="E639" s="157"/>
      <c r="F639" s="156"/>
      <c r="G639" s="158"/>
      <c r="H639" s="257">
        <f t="shared" si="10"/>
        <v>0</v>
      </c>
    </row>
    <row r="640" spans="1:8">
      <c r="A640" s="155">
        <v>637</v>
      </c>
      <c r="B640" s="156"/>
      <c r="C640" s="129"/>
      <c r="D640" s="157"/>
      <c r="E640" s="157"/>
      <c r="F640" s="156"/>
      <c r="G640" s="158"/>
      <c r="H640" s="257">
        <f t="shared" si="10"/>
        <v>0</v>
      </c>
    </row>
    <row r="641" spans="1:8">
      <c r="A641" s="155">
        <v>638</v>
      </c>
      <c r="B641" s="156"/>
      <c r="C641" s="129"/>
      <c r="D641" s="157"/>
      <c r="E641" s="157"/>
      <c r="F641" s="156"/>
      <c r="G641" s="158"/>
      <c r="H641" s="257">
        <f t="shared" si="10"/>
        <v>0</v>
      </c>
    </row>
    <row r="642" spans="1:8">
      <c r="A642" s="155">
        <v>639</v>
      </c>
      <c r="B642" s="156"/>
      <c r="C642" s="129"/>
      <c r="D642" s="157"/>
      <c r="E642" s="157"/>
      <c r="F642" s="156"/>
      <c r="G642" s="158"/>
      <c r="H642" s="257">
        <f t="shared" si="10"/>
        <v>0</v>
      </c>
    </row>
    <row r="643" spans="1:8">
      <c r="A643" s="155">
        <v>640</v>
      </c>
      <c r="B643" s="156"/>
      <c r="C643" s="129"/>
      <c r="D643" s="157"/>
      <c r="E643" s="157"/>
      <c r="F643" s="156"/>
      <c r="G643" s="158"/>
      <c r="H643" s="257">
        <f t="shared" si="10"/>
        <v>0</v>
      </c>
    </row>
    <row r="644" spans="1:8">
      <c r="A644" s="155">
        <v>641</v>
      </c>
      <c r="B644" s="156"/>
      <c r="C644" s="129"/>
      <c r="D644" s="157"/>
      <c r="E644" s="157"/>
      <c r="F644" s="156"/>
      <c r="G644" s="158"/>
      <c r="H644" s="257">
        <f t="shared" si="10"/>
        <v>0</v>
      </c>
    </row>
    <row r="645" spans="1:8">
      <c r="A645" s="155">
        <v>642</v>
      </c>
      <c r="B645" s="156"/>
      <c r="C645" s="129"/>
      <c r="D645" s="157"/>
      <c r="E645" s="157"/>
      <c r="F645" s="156"/>
      <c r="G645" s="158"/>
      <c r="H645" s="257">
        <f t="shared" ref="H645:H708" si="11">(E645-D645+1)*C645</f>
        <v>0</v>
      </c>
    </row>
    <row r="646" spans="1:8">
      <c r="A646" s="155">
        <v>643</v>
      </c>
      <c r="B646" s="156"/>
      <c r="C646" s="129"/>
      <c r="D646" s="157"/>
      <c r="E646" s="157"/>
      <c r="F646" s="156"/>
      <c r="G646" s="158"/>
      <c r="H646" s="257">
        <f t="shared" si="11"/>
        <v>0</v>
      </c>
    </row>
    <row r="647" spans="1:8">
      <c r="A647" s="155">
        <v>644</v>
      </c>
      <c r="B647" s="156"/>
      <c r="C647" s="129"/>
      <c r="D647" s="157"/>
      <c r="E647" s="157"/>
      <c r="F647" s="156"/>
      <c r="G647" s="158"/>
      <c r="H647" s="257">
        <f t="shared" si="11"/>
        <v>0</v>
      </c>
    </row>
    <row r="648" spans="1:8">
      <c r="A648" s="155">
        <v>645</v>
      </c>
      <c r="B648" s="156"/>
      <c r="C648" s="129"/>
      <c r="D648" s="157"/>
      <c r="E648" s="157"/>
      <c r="F648" s="156"/>
      <c r="G648" s="158"/>
      <c r="H648" s="257">
        <f t="shared" si="11"/>
        <v>0</v>
      </c>
    </row>
    <row r="649" spans="1:8">
      <c r="A649" s="155">
        <v>646</v>
      </c>
      <c r="B649" s="156"/>
      <c r="C649" s="129"/>
      <c r="D649" s="157"/>
      <c r="E649" s="157"/>
      <c r="F649" s="156"/>
      <c r="G649" s="158"/>
      <c r="H649" s="257">
        <f t="shared" si="11"/>
        <v>0</v>
      </c>
    </row>
    <row r="650" spans="1:8">
      <c r="A650" s="155">
        <v>647</v>
      </c>
      <c r="B650" s="156"/>
      <c r="C650" s="129"/>
      <c r="D650" s="157"/>
      <c r="E650" s="157"/>
      <c r="F650" s="156"/>
      <c r="G650" s="158"/>
      <c r="H650" s="257">
        <f t="shared" si="11"/>
        <v>0</v>
      </c>
    </row>
    <row r="651" spans="1:8">
      <c r="A651" s="155">
        <v>648</v>
      </c>
      <c r="B651" s="156"/>
      <c r="C651" s="129"/>
      <c r="D651" s="157"/>
      <c r="E651" s="157"/>
      <c r="F651" s="156"/>
      <c r="G651" s="158"/>
      <c r="H651" s="257">
        <f t="shared" si="11"/>
        <v>0</v>
      </c>
    </row>
    <row r="652" spans="1:8">
      <c r="A652" s="155">
        <v>649</v>
      </c>
      <c r="B652" s="156"/>
      <c r="C652" s="129"/>
      <c r="D652" s="157"/>
      <c r="E652" s="157"/>
      <c r="F652" s="156"/>
      <c r="G652" s="158"/>
      <c r="H652" s="257">
        <f t="shared" si="11"/>
        <v>0</v>
      </c>
    </row>
    <row r="653" spans="1:8">
      <c r="A653" s="155">
        <v>650</v>
      </c>
      <c r="B653" s="156"/>
      <c r="C653" s="129"/>
      <c r="D653" s="157"/>
      <c r="E653" s="157"/>
      <c r="F653" s="156"/>
      <c r="G653" s="158"/>
      <c r="H653" s="257">
        <f t="shared" si="11"/>
        <v>0</v>
      </c>
    </row>
    <row r="654" spans="1:8">
      <c r="A654" s="155">
        <v>651</v>
      </c>
      <c r="B654" s="156"/>
      <c r="C654" s="129"/>
      <c r="D654" s="157"/>
      <c r="E654" s="157"/>
      <c r="F654" s="156"/>
      <c r="G654" s="158"/>
      <c r="H654" s="257">
        <f t="shared" si="11"/>
        <v>0</v>
      </c>
    </row>
    <row r="655" spans="1:8">
      <c r="A655" s="155">
        <v>652</v>
      </c>
      <c r="B655" s="156"/>
      <c r="C655" s="129"/>
      <c r="D655" s="157"/>
      <c r="E655" s="157"/>
      <c r="F655" s="156"/>
      <c r="G655" s="158"/>
      <c r="H655" s="257">
        <f t="shared" si="11"/>
        <v>0</v>
      </c>
    </row>
    <row r="656" spans="1:8">
      <c r="A656" s="155">
        <v>653</v>
      </c>
      <c r="B656" s="156"/>
      <c r="C656" s="129"/>
      <c r="D656" s="157"/>
      <c r="E656" s="157"/>
      <c r="F656" s="156"/>
      <c r="G656" s="158"/>
      <c r="H656" s="257">
        <f t="shared" si="11"/>
        <v>0</v>
      </c>
    </row>
    <row r="657" spans="1:8">
      <c r="A657" s="155">
        <v>654</v>
      </c>
      <c r="B657" s="156"/>
      <c r="C657" s="129"/>
      <c r="D657" s="157"/>
      <c r="E657" s="157"/>
      <c r="F657" s="156"/>
      <c r="G657" s="158"/>
      <c r="H657" s="257">
        <f t="shared" si="11"/>
        <v>0</v>
      </c>
    </row>
    <row r="658" spans="1:8">
      <c r="A658" s="155">
        <v>655</v>
      </c>
      <c r="B658" s="156"/>
      <c r="C658" s="129"/>
      <c r="D658" s="157"/>
      <c r="E658" s="157"/>
      <c r="F658" s="156"/>
      <c r="G658" s="158"/>
      <c r="H658" s="257">
        <f t="shared" si="11"/>
        <v>0</v>
      </c>
    </row>
    <row r="659" spans="1:8">
      <c r="A659" s="155">
        <v>656</v>
      </c>
      <c r="B659" s="156"/>
      <c r="C659" s="129"/>
      <c r="D659" s="157"/>
      <c r="E659" s="157"/>
      <c r="F659" s="156"/>
      <c r="G659" s="158"/>
      <c r="H659" s="257">
        <f t="shared" si="11"/>
        <v>0</v>
      </c>
    </row>
    <row r="660" spans="1:8">
      <c r="A660" s="155">
        <v>657</v>
      </c>
      <c r="B660" s="156"/>
      <c r="C660" s="129"/>
      <c r="D660" s="157"/>
      <c r="E660" s="157"/>
      <c r="F660" s="156"/>
      <c r="G660" s="158"/>
      <c r="H660" s="257">
        <f t="shared" si="11"/>
        <v>0</v>
      </c>
    </row>
    <row r="661" spans="1:8">
      <c r="A661" s="155">
        <v>658</v>
      </c>
      <c r="B661" s="156"/>
      <c r="C661" s="129"/>
      <c r="D661" s="157"/>
      <c r="E661" s="157"/>
      <c r="F661" s="156"/>
      <c r="G661" s="158"/>
      <c r="H661" s="257">
        <f t="shared" si="11"/>
        <v>0</v>
      </c>
    </row>
    <row r="662" spans="1:8">
      <c r="A662" s="155">
        <v>659</v>
      </c>
      <c r="B662" s="156"/>
      <c r="C662" s="129"/>
      <c r="D662" s="157"/>
      <c r="E662" s="157"/>
      <c r="F662" s="156"/>
      <c r="G662" s="158"/>
      <c r="H662" s="257">
        <f t="shared" si="11"/>
        <v>0</v>
      </c>
    </row>
    <row r="663" spans="1:8">
      <c r="A663" s="155">
        <v>660</v>
      </c>
      <c r="B663" s="156"/>
      <c r="C663" s="129"/>
      <c r="D663" s="157"/>
      <c r="E663" s="157"/>
      <c r="F663" s="156"/>
      <c r="G663" s="158"/>
      <c r="H663" s="257">
        <f t="shared" si="11"/>
        <v>0</v>
      </c>
    </row>
    <row r="664" spans="1:8">
      <c r="A664" s="155">
        <v>661</v>
      </c>
      <c r="B664" s="156"/>
      <c r="C664" s="129"/>
      <c r="D664" s="157"/>
      <c r="E664" s="157"/>
      <c r="F664" s="156"/>
      <c r="G664" s="158"/>
      <c r="H664" s="257">
        <f t="shared" si="11"/>
        <v>0</v>
      </c>
    </row>
    <row r="665" spans="1:8">
      <c r="A665" s="155">
        <v>662</v>
      </c>
      <c r="B665" s="156"/>
      <c r="C665" s="129"/>
      <c r="D665" s="157"/>
      <c r="E665" s="157"/>
      <c r="F665" s="156"/>
      <c r="G665" s="158"/>
      <c r="H665" s="257">
        <f t="shared" si="11"/>
        <v>0</v>
      </c>
    </row>
    <row r="666" spans="1:8">
      <c r="A666" s="155">
        <v>663</v>
      </c>
      <c r="B666" s="156"/>
      <c r="C666" s="129"/>
      <c r="D666" s="157"/>
      <c r="E666" s="157"/>
      <c r="F666" s="156"/>
      <c r="G666" s="158"/>
      <c r="H666" s="257">
        <f t="shared" si="11"/>
        <v>0</v>
      </c>
    </row>
    <row r="667" spans="1:8">
      <c r="A667" s="155">
        <v>664</v>
      </c>
      <c r="B667" s="156"/>
      <c r="C667" s="129"/>
      <c r="D667" s="157"/>
      <c r="E667" s="157"/>
      <c r="F667" s="156"/>
      <c r="G667" s="158"/>
      <c r="H667" s="257">
        <f t="shared" si="11"/>
        <v>0</v>
      </c>
    </row>
    <row r="668" spans="1:8">
      <c r="A668" s="155">
        <v>665</v>
      </c>
      <c r="B668" s="156"/>
      <c r="C668" s="129"/>
      <c r="D668" s="157"/>
      <c r="E668" s="157"/>
      <c r="F668" s="156"/>
      <c r="G668" s="158"/>
      <c r="H668" s="257">
        <f t="shared" si="11"/>
        <v>0</v>
      </c>
    </row>
    <row r="669" spans="1:8">
      <c r="A669" s="155">
        <v>666</v>
      </c>
      <c r="B669" s="156"/>
      <c r="C669" s="129"/>
      <c r="D669" s="157"/>
      <c r="E669" s="157"/>
      <c r="F669" s="156"/>
      <c r="G669" s="158"/>
      <c r="H669" s="257">
        <f t="shared" si="11"/>
        <v>0</v>
      </c>
    </row>
    <row r="670" spans="1:8">
      <c r="A670" s="155">
        <v>667</v>
      </c>
      <c r="B670" s="156"/>
      <c r="C670" s="129"/>
      <c r="D670" s="157"/>
      <c r="E670" s="157"/>
      <c r="F670" s="156"/>
      <c r="G670" s="158"/>
      <c r="H670" s="257">
        <f t="shared" si="11"/>
        <v>0</v>
      </c>
    </row>
    <row r="671" spans="1:8">
      <c r="A671" s="155">
        <v>668</v>
      </c>
      <c r="B671" s="156"/>
      <c r="C671" s="129"/>
      <c r="D671" s="157"/>
      <c r="E671" s="157"/>
      <c r="F671" s="156"/>
      <c r="G671" s="158"/>
      <c r="H671" s="257">
        <f t="shared" si="11"/>
        <v>0</v>
      </c>
    </row>
    <row r="672" spans="1:8">
      <c r="A672" s="155">
        <v>669</v>
      </c>
      <c r="B672" s="156"/>
      <c r="C672" s="129"/>
      <c r="D672" s="157"/>
      <c r="E672" s="157"/>
      <c r="F672" s="156"/>
      <c r="G672" s="158"/>
      <c r="H672" s="257">
        <f t="shared" si="11"/>
        <v>0</v>
      </c>
    </row>
    <row r="673" spans="1:8">
      <c r="A673" s="155">
        <v>670</v>
      </c>
      <c r="B673" s="156"/>
      <c r="C673" s="129"/>
      <c r="D673" s="157"/>
      <c r="E673" s="157"/>
      <c r="F673" s="156"/>
      <c r="G673" s="158"/>
      <c r="H673" s="257">
        <f t="shared" si="11"/>
        <v>0</v>
      </c>
    </row>
    <row r="674" spans="1:8">
      <c r="A674" s="155">
        <v>671</v>
      </c>
      <c r="B674" s="156"/>
      <c r="C674" s="129"/>
      <c r="D674" s="157"/>
      <c r="E674" s="157"/>
      <c r="F674" s="156"/>
      <c r="G674" s="158"/>
      <c r="H674" s="257">
        <f t="shared" si="11"/>
        <v>0</v>
      </c>
    </row>
    <row r="675" spans="1:8">
      <c r="A675" s="155">
        <v>672</v>
      </c>
      <c r="B675" s="156"/>
      <c r="C675" s="129"/>
      <c r="D675" s="157"/>
      <c r="E675" s="157"/>
      <c r="F675" s="156"/>
      <c r="G675" s="158"/>
      <c r="H675" s="257">
        <f t="shared" si="11"/>
        <v>0</v>
      </c>
    </row>
    <row r="676" spans="1:8">
      <c r="A676" s="155">
        <v>673</v>
      </c>
      <c r="B676" s="156"/>
      <c r="C676" s="129"/>
      <c r="D676" s="157"/>
      <c r="E676" s="157"/>
      <c r="F676" s="156"/>
      <c r="G676" s="158"/>
      <c r="H676" s="257">
        <f t="shared" si="11"/>
        <v>0</v>
      </c>
    </row>
    <row r="677" spans="1:8">
      <c r="A677" s="155">
        <v>674</v>
      </c>
      <c r="B677" s="156"/>
      <c r="C677" s="129"/>
      <c r="D677" s="157"/>
      <c r="E677" s="157"/>
      <c r="F677" s="156"/>
      <c r="G677" s="158"/>
      <c r="H677" s="257">
        <f t="shared" si="11"/>
        <v>0</v>
      </c>
    </row>
    <row r="678" spans="1:8">
      <c r="A678" s="155">
        <v>675</v>
      </c>
      <c r="B678" s="156"/>
      <c r="C678" s="129"/>
      <c r="D678" s="157"/>
      <c r="E678" s="157"/>
      <c r="F678" s="156"/>
      <c r="G678" s="158"/>
      <c r="H678" s="257">
        <f t="shared" si="11"/>
        <v>0</v>
      </c>
    </row>
    <row r="679" spans="1:8">
      <c r="A679" s="155">
        <v>676</v>
      </c>
      <c r="B679" s="156"/>
      <c r="C679" s="129"/>
      <c r="D679" s="157"/>
      <c r="E679" s="157"/>
      <c r="F679" s="156"/>
      <c r="G679" s="158"/>
      <c r="H679" s="257">
        <f t="shared" si="11"/>
        <v>0</v>
      </c>
    </row>
    <row r="680" spans="1:8">
      <c r="A680" s="155">
        <v>677</v>
      </c>
      <c r="B680" s="156"/>
      <c r="C680" s="129"/>
      <c r="D680" s="157"/>
      <c r="E680" s="157"/>
      <c r="F680" s="156"/>
      <c r="G680" s="158"/>
      <c r="H680" s="257">
        <f t="shared" si="11"/>
        <v>0</v>
      </c>
    </row>
    <row r="681" spans="1:8">
      <c r="A681" s="155">
        <v>678</v>
      </c>
      <c r="B681" s="156"/>
      <c r="C681" s="129"/>
      <c r="D681" s="157"/>
      <c r="E681" s="157"/>
      <c r="F681" s="156"/>
      <c r="G681" s="158"/>
      <c r="H681" s="257">
        <f t="shared" si="11"/>
        <v>0</v>
      </c>
    </row>
    <row r="682" spans="1:8">
      <c r="A682" s="155">
        <v>679</v>
      </c>
      <c r="B682" s="156"/>
      <c r="C682" s="129"/>
      <c r="D682" s="157"/>
      <c r="E682" s="157"/>
      <c r="F682" s="156"/>
      <c r="G682" s="158"/>
      <c r="H682" s="257">
        <f t="shared" si="11"/>
        <v>0</v>
      </c>
    </row>
    <row r="683" spans="1:8">
      <c r="A683" s="155">
        <v>680</v>
      </c>
      <c r="B683" s="156"/>
      <c r="C683" s="129"/>
      <c r="D683" s="157"/>
      <c r="E683" s="157"/>
      <c r="F683" s="156"/>
      <c r="G683" s="158"/>
      <c r="H683" s="257">
        <f t="shared" si="11"/>
        <v>0</v>
      </c>
    </row>
    <row r="684" spans="1:8">
      <c r="A684" s="155">
        <v>681</v>
      </c>
      <c r="B684" s="156"/>
      <c r="C684" s="129"/>
      <c r="D684" s="157"/>
      <c r="E684" s="157"/>
      <c r="F684" s="156"/>
      <c r="G684" s="158"/>
      <c r="H684" s="257">
        <f t="shared" si="11"/>
        <v>0</v>
      </c>
    </row>
    <row r="685" spans="1:8">
      <c r="A685" s="155">
        <v>682</v>
      </c>
      <c r="B685" s="156"/>
      <c r="C685" s="129"/>
      <c r="D685" s="157"/>
      <c r="E685" s="157"/>
      <c r="F685" s="156"/>
      <c r="G685" s="158"/>
      <c r="H685" s="257">
        <f t="shared" si="11"/>
        <v>0</v>
      </c>
    </row>
    <row r="686" spans="1:8">
      <c r="A686" s="155">
        <v>683</v>
      </c>
      <c r="B686" s="156"/>
      <c r="C686" s="129"/>
      <c r="D686" s="157"/>
      <c r="E686" s="157"/>
      <c r="F686" s="156"/>
      <c r="G686" s="158"/>
      <c r="H686" s="257">
        <f t="shared" si="11"/>
        <v>0</v>
      </c>
    </row>
    <row r="687" spans="1:8">
      <c r="A687" s="155">
        <v>684</v>
      </c>
      <c r="B687" s="156"/>
      <c r="C687" s="129"/>
      <c r="D687" s="157"/>
      <c r="E687" s="157"/>
      <c r="F687" s="156"/>
      <c r="G687" s="158"/>
      <c r="H687" s="257">
        <f t="shared" si="11"/>
        <v>0</v>
      </c>
    </row>
    <row r="688" spans="1:8">
      <c r="A688" s="155">
        <v>685</v>
      </c>
      <c r="B688" s="156"/>
      <c r="C688" s="129"/>
      <c r="D688" s="157"/>
      <c r="E688" s="157"/>
      <c r="F688" s="156"/>
      <c r="G688" s="158"/>
      <c r="H688" s="257">
        <f t="shared" si="11"/>
        <v>0</v>
      </c>
    </row>
    <row r="689" spans="1:8">
      <c r="A689" s="155">
        <v>686</v>
      </c>
      <c r="B689" s="156"/>
      <c r="C689" s="129"/>
      <c r="D689" s="157"/>
      <c r="E689" s="157"/>
      <c r="F689" s="156"/>
      <c r="G689" s="158"/>
      <c r="H689" s="257">
        <f t="shared" si="11"/>
        <v>0</v>
      </c>
    </row>
    <row r="690" spans="1:8">
      <c r="A690" s="155">
        <v>687</v>
      </c>
      <c r="B690" s="156"/>
      <c r="C690" s="129"/>
      <c r="D690" s="157"/>
      <c r="E690" s="157"/>
      <c r="F690" s="156"/>
      <c r="G690" s="158"/>
      <c r="H690" s="257">
        <f t="shared" si="11"/>
        <v>0</v>
      </c>
    </row>
    <row r="691" spans="1:8">
      <c r="A691" s="155">
        <v>688</v>
      </c>
      <c r="B691" s="156"/>
      <c r="C691" s="129"/>
      <c r="D691" s="157"/>
      <c r="E691" s="157"/>
      <c r="F691" s="156"/>
      <c r="G691" s="158"/>
      <c r="H691" s="257">
        <f t="shared" si="11"/>
        <v>0</v>
      </c>
    </row>
    <row r="692" spans="1:8">
      <c r="A692" s="155">
        <v>689</v>
      </c>
      <c r="B692" s="156"/>
      <c r="C692" s="129"/>
      <c r="D692" s="157"/>
      <c r="E692" s="157"/>
      <c r="F692" s="156"/>
      <c r="G692" s="158"/>
      <c r="H692" s="257">
        <f t="shared" si="11"/>
        <v>0</v>
      </c>
    </row>
    <row r="693" spans="1:8">
      <c r="A693" s="155">
        <v>690</v>
      </c>
      <c r="B693" s="156"/>
      <c r="C693" s="129"/>
      <c r="D693" s="157"/>
      <c r="E693" s="157"/>
      <c r="F693" s="156"/>
      <c r="G693" s="158"/>
      <c r="H693" s="257">
        <f t="shared" si="11"/>
        <v>0</v>
      </c>
    </row>
    <row r="694" spans="1:8">
      <c r="A694" s="155">
        <v>691</v>
      </c>
      <c r="B694" s="156"/>
      <c r="C694" s="129"/>
      <c r="D694" s="157"/>
      <c r="E694" s="157"/>
      <c r="F694" s="156"/>
      <c r="G694" s="158"/>
      <c r="H694" s="257">
        <f t="shared" si="11"/>
        <v>0</v>
      </c>
    </row>
    <row r="695" spans="1:8">
      <c r="A695" s="155">
        <v>692</v>
      </c>
      <c r="B695" s="156"/>
      <c r="C695" s="129"/>
      <c r="D695" s="157"/>
      <c r="E695" s="157"/>
      <c r="F695" s="156"/>
      <c r="G695" s="158"/>
      <c r="H695" s="257">
        <f t="shared" si="11"/>
        <v>0</v>
      </c>
    </row>
    <row r="696" spans="1:8">
      <c r="A696" s="155">
        <v>693</v>
      </c>
      <c r="B696" s="156"/>
      <c r="C696" s="129"/>
      <c r="D696" s="157"/>
      <c r="E696" s="157"/>
      <c r="F696" s="156"/>
      <c r="G696" s="158"/>
      <c r="H696" s="257">
        <f t="shared" si="11"/>
        <v>0</v>
      </c>
    </row>
    <row r="697" spans="1:8">
      <c r="A697" s="155">
        <v>694</v>
      </c>
      <c r="B697" s="156"/>
      <c r="C697" s="129"/>
      <c r="D697" s="157"/>
      <c r="E697" s="157"/>
      <c r="F697" s="156"/>
      <c r="G697" s="158"/>
      <c r="H697" s="257">
        <f t="shared" si="11"/>
        <v>0</v>
      </c>
    </row>
    <row r="698" spans="1:8">
      <c r="A698" s="155">
        <v>695</v>
      </c>
      <c r="B698" s="156"/>
      <c r="C698" s="129"/>
      <c r="D698" s="157"/>
      <c r="E698" s="157"/>
      <c r="F698" s="156"/>
      <c r="G698" s="158"/>
      <c r="H698" s="257">
        <f t="shared" si="11"/>
        <v>0</v>
      </c>
    </row>
    <row r="699" spans="1:8">
      <c r="A699" s="155">
        <v>696</v>
      </c>
      <c r="B699" s="156"/>
      <c r="C699" s="129"/>
      <c r="D699" s="157"/>
      <c r="E699" s="157"/>
      <c r="F699" s="156"/>
      <c r="G699" s="158"/>
      <c r="H699" s="257">
        <f t="shared" si="11"/>
        <v>0</v>
      </c>
    </row>
    <row r="700" spans="1:8">
      <c r="A700" s="155">
        <v>697</v>
      </c>
      <c r="B700" s="156"/>
      <c r="C700" s="129"/>
      <c r="D700" s="157"/>
      <c r="E700" s="157"/>
      <c r="F700" s="156"/>
      <c r="G700" s="158"/>
      <c r="H700" s="257">
        <f t="shared" si="11"/>
        <v>0</v>
      </c>
    </row>
    <row r="701" spans="1:8">
      <c r="A701" s="155">
        <v>698</v>
      </c>
      <c r="B701" s="156"/>
      <c r="C701" s="129"/>
      <c r="D701" s="157"/>
      <c r="E701" s="157"/>
      <c r="F701" s="156"/>
      <c r="G701" s="158"/>
      <c r="H701" s="257">
        <f t="shared" si="11"/>
        <v>0</v>
      </c>
    </row>
    <row r="702" spans="1:8">
      <c r="A702" s="155">
        <v>699</v>
      </c>
      <c r="B702" s="156"/>
      <c r="C702" s="129"/>
      <c r="D702" s="157"/>
      <c r="E702" s="157"/>
      <c r="F702" s="156"/>
      <c r="G702" s="158"/>
      <c r="H702" s="257">
        <f t="shared" si="11"/>
        <v>0</v>
      </c>
    </row>
    <row r="703" spans="1:8">
      <c r="A703" s="155">
        <v>700</v>
      </c>
      <c r="B703" s="156"/>
      <c r="C703" s="129"/>
      <c r="D703" s="157"/>
      <c r="E703" s="157"/>
      <c r="F703" s="156"/>
      <c r="G703" s="158"/>
      <c r="H703" s="257">
        <f t="shared" si="11"/>
        <v>0</v>
      </c>
    </row>
    <row r="704" spans="1:8">
      <c r="A704" s="155">
        <v>701</v>
      </c>
      <c r="B704" s="156"/>
      <c r="C704" s="129"/>
      <c r="D704" s="157"/>
      <c r="E704" s="157"/>
      <c r="F704" s="156"/>
      <c r="G704" s="158"/>
      <c r="H704" s="257">
        <f t="shared" si="11"/>
        <v>0</v>
      </c>
    </row>
    <row r="705" spans="1:8">
      <c r="A705" s="155">
        <v>702</v>
      </c>
      <c r="B705" s="156"/>
      <c r="C705" s="129"/>
      <c r="D705" s="157"/>
      <c r="E705" s="157"/>
      <c r="F705" s="156"/>
      <c r="G705" s="158"/>
      <c r="H705" s="257">
        <f t="shared" si="11"/>
        <v>0</v>
      </c>
    </row>
    <row r="706" spans="1:8">
      <c r="A706" s="155">
        <v>703</v>
      </c>
      <c r="B706" s="156"/>
      <c r="C706" s="129"/>
      <c r="D706" s="157"/>
      <c r="E706" s="157"/>
      <c r="F706" s="156"/>
      <c r="G706" s="158"/>
      <c r="H706" s="257">
        <f t="shared" si="11"/>
        <v>0</v>
      </c>
    </row>
    <row r="707" spans="1:8">
      <c r="A707" s="155">
        <v>704</v>
      </c>
      <c r="B707" s="156"/>
      <c r="C707" s="129"/>
      <c r="D707" s="157"/>
      <c r="E707" s="157"/>
      <c r="F707" s="156"/>
      <c r="G707" s="158"/>
      <c r="H707" s="257">
        <f t="shared" si="11"/>
        <v>0</v>
      </c>
    </row>
    <row r="708" spans="1:8">
      <c r="A708" s="155">
        <v>705</v>
      </c>
      <c r="B708" s="156"/>
      <c r="C708" s="129"/>
      <c r="D708" s="157"/>
      <c r="E708" s="157"/>
      <c r="F708" s="156"/>
      <c r="G708" s="158"/>
      <c r="H708" s="257">
        <f t="shared" si="11"/>
        <v>0</v>
      </c>
    </row>
    <row r="709" spans="1:8">
      <c r="A709" s="155">
        <v>706</v>
      </c>
      <c r="B709" s="156"/>
      <c r="C709" s="129"/>
      <c r="D709" s="157"/>
      <c r="E709" s="157"/>
      <c r="F709" s="156"/>
      <c r="G709" s="158"/>
      <c r="H709" s="257">
        <f t="shared" ref="H709:H772" si="12">(E709-D709+1)*C709</f>
        <v>0</v>
      </c>
    </row>
    <row r="710" spans="1:8">
      <c r="A710" s="155">
        <v>707</v>
      </c>
      <c r="B710" s="156"/>
      <c r="C710" s="129"/>
      <c r="D710" s="157"/>
      <c r="E710" s="157"/>
      <c r="F710" s="156"/>
      <c r="G710" s="158"/>
      <c r="H710" s="257">
        <f t="shared" si="12"/>
        <v>0</v>
      </c>
    </row>
    <row r="711" spans="1:8">
      <c r="A711" s="155">
        <v>708</v>
      </c>
      <c r="B711" s="156"/>
      <c r="C711" s="129"/>
      <c r="D711" s="157"/>
      <c r="E711" s="157"/>
      <c r="F711" s="156"/>
      <c r="G711" s="158"/>
      <c r="H711" s="257">
        <f t="shared" si="12"/>
        <v>0</v>
      </c>
    </row>
    <row r="712" spans="1:8">
      <c r="A712" s="155">
        <v>709</v>
      </c>
      <c r="B712" s="156"/>
      <c r="C712" s="129"/>
      <c r="D712" s="157"/>
      <c r="E712" s="157"/>
      <c r="F712" s="156"/>
      <c r="G712" s="158"/>
      <c r="H712" s="257">
        <f t="shared" si="12"/>
        <v>0</v>
      </c>
    </row>
    <row r="713" spans="1:8">
      <c r="A713" s="155">
        <v>710</v>
      </c>
      <c r="B713" s="156"/>
      <c r="C713" s="129"/>
      <c r="D713" s="157"/>
      <c r="E713" s="157"/>
      <c r="F713" s="156"/>
      <c r="G713" s="158"/>
      <c r="H713" s="257">
        <f t="shared" si="12"/>
        <v>0</v>
      </c>
    </row>
    <row r="714" spans="1:8">
      <c r="A714" s="155">
        <v>711</v>
      </c>
      <c r="B714" s="156"/>
      <c r="C714" s="129"/>
      <c r="D714" s="157"/>
      <c r="E714" s="157"/>
      <c r="F714" s="156"/>
      <c r="G714" s="158"/>
      <c r="H714" s="257">
        <f t="shared" si="12"/>
        <v>0</v>
      </c>
    </row>
    <row r="715" spans="1:8">
      <c r="A715" s="155">
        <v>712</v>
      </c>
      <c r="B715" s="156"/>
      <c r="C715" s="129"/>
      <c r="D715" s="157"/>
      <c r="E715" s="157"/>
      <c r="F715" s="156"/>
      <c r="G715" s="158"/>
      <c r="H715" s="257">
        <f t="shared" si="12"/>
        <v>0</v>
      </c>
    </row>
    <row r="716" spans="1:8">
      <c r="A716" s="155">
        <v>713</v>
      </c>
      <c r="B716" s="156"/>
      <c r="C716" s="129"/>
      <c r="D716" s="157"/>
      <c r="E716" s="157"/>
      <c r="F716" s="156"/>
      <c r="G716" s="158"/>
      <c r="H716" s="257">
        <f t="shared" si="12"/>
        <v>0</v>
      </c>
    </row>
    <row r="717" spans="1:8">
      <c r="A717" s="155">
        <v>714</v>
      </c>
      <c r="B717" s="156"/>
      <c r="C717" s="129"/>
      <c r="D717" s="157"/>
      <c r="E717" s="157"/>
      <c r="F717" s="156"/>
      <c r="G717" s="158"/>
      <c r="H717" s="257">
        <f t="shared" si="12"/>
        <v>0</v>
      </c>
    </row>
    <row r="718" spans="1:8">
      <c r="A718" s="155">
        <v>715</v>
      </c>
      <c r="B718" s="156"/>
      <c r="C718" s="129"/>
      <c r="D718" s="157"/>
      <c r="E718" s="157"/>
      <c r="F718" s="156"/>
      <c r="G718" s="158"/>
      <c r="H718" s="257">
        <f t="shared" si="12"/>
        <v>0</v>
      </c>
    </row>
    <row r="719" spans="1:8">
      <c r="A719" s="155">
        <v>716</v>
      </c>
      <c r="B719" s="156"/>
      <c r="C719" s="129"/>
      <c r="D719" s="157"/>
      <c r="E719" s="157"/>
      <c r="F719" s="156"/>
      <c r="G719" s="158"/>
      <c r="H719" s="257">
        <f t="shared" si="12"/>
        <v>0</v>
      </c>
    </row>
    <row r="720" spans="1:8">
      <c r="A720" s="155">
        <v>717</v>
      </c>
      <c r="B720" s="156"/>
      <c r="C720" s="129"/>
      <c r="D720" s="157"/>
      <c r="E720" s="157"/>
      <c r="F720" s="156"/>
      <c r="G720" s="158"/>
      <c r="H720" s="257">
        <f t="shared" si="12"/>
        <v>0</v>
      </c>
    </row>
    <row r="721" spans="1:8">
      <c r="A721" s="155">
        <v>718</v>
      </c>
      <c r="B721" s="156"/>
      <c r="C721" s="129"/>
      <c r="D721" s="157"/>
      <c r="E721" s="157"/>
      <c r="F721" s="156"/>
      <c r="G721" s="158"/>
      <c r="H721" s="257">
        <f t="shared" si="12"/>
        <v>0</v>
      </c>
    </row>
    <row r="722" spans="1:8">
      <c r="A722" s="155">
        <v>719</v>
      </c>
      <c r="B722" s="156"/>
      <c r="C722" s="129"/>
      <c r="D722" s="157"/>
      <c r="E722" s="157"/>
      <c r="F722" s="156"/>
      <c r="G722" s="158"/>
      <c r="H722" s="257">
        <f t="shared" si="12"/>
        <v>0</v>
      </c>
    </row>
    <row r="723" spans="1:8">
      <c r="A723" s="155">
        <v>720</v>
      </c>
      <c r="B723" s="156"/>
      <c r="C723" s="129"/>
      <c r="D723" s="157"/>
      <c r="E723" s="157"/>
      <c r="F723" s="156"/>
      <c r="G723" s="158"/>
      <c r="H723" s="257">
        <f t="shared" si="12"/>
        <v>0</v>
      </c>
    </row>
    <row r="724" spans="1:8">
      <c r="A724" s="155">
        <v>721</v>
      </c>
      <c r="B724" s="156"/>
      <c r="C724" s="129"/>
      <c r="D724" s="157"/>
      <c r="E724" s="157"/>
      <c r="F724" s="156"/>
      <c r="G724" s="158"/>
      <c r="H724" s="257">
        <f t="shared" si="12"/>
        <v>0</v>
      </c>
    </row>
    <row r="725" spans="1:8">
      <c r="A725" s="155">
        <v>722</v>
      </c>
      <c r="B725" s="156"/>
      <c r="C725" s="129"/>
      <c r="D725" s="157"/>
      <c r="E725" s="157"/>
      <c r="F725" s="156"/>
      <c r="G725" s="158"/>
      <c r="H725" s="257">
        <f t="shared" si="12"/>
        <v>0</v>
      </c>
    </row>
    <row r="726" spans="1:8">
      <c r="A726" s="155">
        <v>723</v>
      </c>
      <c r="B726" s="156"/>
      <c r="C726" s="129"/>
      <c r="D726" s="157"/>
      <c r="E726" s="157"/>
      <c r="F726" s="156"/>
      <c r="G726" s="158"/>
      <c r="H726" s="257">
        <f t="shared" si="12"/>
        <v>0</v>
      </c>
    </row>
    <row r="727" spans="1:8">
      <c r="A727" s="155">
        <v>724</v>
      </c>
      <c r="B727" s="156"/>
      <c r="C727" s="129"/>
      <c r="D727" s="157"/>
      <c r="E727" s="157"/>
      <c r="F727" s="156"/>
      <c r="G727" s="158"/>
      <c r="H727" s="257">
        <f t="shared" si="12"/>
        <v>0</v>
      </c>
    </row>
    <row r="728" spans="1:8">
      <c r="A728" s="155">
        <v>725</v>
      </c>
      <c r="B728" s="156"/>
      <c r="C728" s="129"/>
      <c r="D728" s="157"/>
      <c r="E728" s="157"/>
      <c r="F728" s="156"/>
      <c r="G728" s="158"/>
      <c r="H728" s="257">
        <f t="shared" si="12"/>
        <v>0</v>
      </c>
    </row>
    <row r="729" spans="1:8">
      <c r="A729" s="155">
        <v>726</v>
      </c>
      <c r="B729" s="156"/>
      <c r="C729" s="129"/>
      <c r="D729" s="157"/>
      <c r="E729" s="157"/>
      <c r="F729" s="156"/>
      <c r="G729" s="158"/>
      <c r="H729" s="257">
        <f t="shared" si="12"/>
        <v>0</v>
      </c>
    </row>
    <row r="730" spans="1:8">
      <c r="A730" s="155">
        <v>727</v>
      </c>
      <c r="B730" s="156"/>
      <c r="C730" s="129"/>
      <c r="D730" s="157"/>
      <c r="E730" s="157"/>
      <c r="F730" s="156"/>
      <c r="G730" s="158"/>
      <c r="H730" s="257">
        <f t="shared" si="12"/>
        <v>0</v>
      </c>
    </row>
    <row r="731" spans="1:8">
      <c r="A731" s="155">
        <v>728</v>
      </c>
      <c r="B731" s="156"/>
      <c r="C731" s="129"/>
      <c r="D731" s="157"/>
      <c r="E731" s="157"/>
      <c r="F731" s="156"/>
      <c r="G731" s="158"/>
      <c r="H731" s="257">
        <f t="shared" si="12"/>
        <v>0</v>
      </c>
    </row>
    <row r="732" spans="1:8">
      <c r="A732" s="155">
        <v>729</v>
      </c>
      <c r="B732" s="156"/>
      <c r="C732" s="129"/>
      <c r="D732" s="157"/>
      <c r="E732" s="157"/>
      <c r="F732" s="156"/>
      <c r="G732" s="158"/>
      <c r="H732" s="257">
        <f t="shared" si="12"/>
        <v>0</v>
      </c>
    </row>
    <row r="733" spans="1:8">
      <c r="A733" s="155">
        <v>730</v>
      </c>
      <c r="B733" s="156"/>
      <c r="C733" s="129"/>
      <c r="D733" s="157"/>
      <c r="E733" s="157"/>
      <c r="F733" s="156"/>
      <c r="G733" s="158"/>
      <c r="H733" s="257">
        <f t="shared" si="12"/>
        <v>0</v>
      </c>
    </row>
    <row r="734" spans="1:8">
      <c r="A734" s="155">
        <v>731</v>
      </c>
      <c r="B734" s="156"/>
      <c r="C734" s="129"/>
      <c r="D734" s="157"/>
      <c r="E734" s="157"/>
      <c r="F734" s="156"/>
      <c r="G734" s="158"/>
      <c r="H734" s="257">
        <f t="shared" si="12"/>
        <v>0</v>
      </c>
    </row>
    <row r="735" spans="1:8">
      <c r="A735" s="155">
        <v>732</v>
      </c>
      <c r="B735" s="156"/>
      <c r="C735" s="129"/>
      <c r="D735" s="157"/>
      <c r="E735" s="157"/>
      <c r="F735" s="156"/>
      <c r="G735" s="158"/>
      <c r="H735" s="257">
        <f t="shared" si="12"/>
        <v>0</v>
      </c>
    </row>
    <row r="736" spans="1:8">
      <c r="A736" s="155">
        <v>733</v>
      </c>
      <c r="B736" s="156"/>
      <c r="C736" s="129"/>
      <c r="D736" s="157"/>
      <c r="E736" s="157"/>
      <c r="F736" s="156"/>
      <c r="G736" s="158"/>
      <c r="H736" s="257">
        <f t="shared" si="12"/>
        <v>0</v>
      </c>
    </row>
    <row r="737" spans="1:8">
      <c r="A737" s="155">
        <v>734</v>
      </c>
      <c r="B737" s="156"/>
      <c r="C737" s="129"/>
      <c r="D737" s="157"/>
      <c r="E737" s="157"/>
      <c r="F737" s="156"/>
      <c r="G737" s="158"/>
      <c r="H737" s="257">
        <f t="shared" si="12"/>
        <v>0</v>
      </c>
    </row>
    <row r="738" spans="1:8">
      <c r="A738" s="155">
        <v>735</v>
      </c>
      <c r="B738" s="156"/>
      <c r="C738" s="129"/>
      <c r="D738" s="157"/>
      <c r="E738" s="157"/>
      <c r="F738" s="156"/>
      <c r="G738" s="158"/>
      <c r="H738" s="257">
        <f t="shared" si="12"/>
        <v>0</v>
      </c>
    </row>
    <row r="739" spans="1:8">
      <c r="A739" s="155">
        <v>736</v>
      </c>
      <c r="B739" s="156"/>
      <c r="C739" s="129"/>
      <c r="D739" s="157"/>
      <c r="E739" s="157"/>
      <c r="F739" s="156"/>
      <c r="G739" s="158"/>
      <c r="H739" s="257">
        <f t="shared" si="12"/>
        <v>0</v>
      </c>
    </row>
    <row r="740" spans="1:8">
      <c r="A740" s="155">
        <v>737</v>
      </c>
      <c r="B740" s="156"/>
      <c r="C740" s="129"/>
      <c r="D740" s="157"/>
      <c r="E740" s="157"/>
      <c r="F740" s="156"/>
      <c r="G740" s="158"/>
      <c r="H740" s="257">
        <f t="shared" si="12"/>
        <v>0</v>
      </c>
    </row>
    <row r="741" spans="1:8">
      <c r="A741" s="155">
        <v>738</v>
      </c>
      <c r="B741" s="156"/>
      <c r="C741" s="129"/>
      <c r="D741" s="157"/>
      <c r="E741" s="157"/>
      <c r="F741" s="156"/>
      <c r="G741" s="158"/>
      <c r="H741" s="257">
        <f t="shared" si="12"/>
        <v>0</v>
      </c>
    </row>
    <row r="742" spans="1:8">
      <c r="A742" s="155">
        <v>739</v>
      </c>
      <c r="B742" s="156"/>
      <c r="C742" s="129"/>
      <c r="D742" s="157"/>
      <c r="E742" s="157"/>
      <c r="F742" s="156"/>
      <c r="G742" s="158"/>
      <c r="H742" s="257">
        <f t="shared" si="12"/>
        <v>0</v>
      </c>
    </row>
    <row r="743" spans="1:8">
      <c r="A743" s="155">
        <v>740</v>
      </c>
      <c r="B743" s="156"/>
      <c r="C743" s="129"/>
      <c r="D743" s="157"/>
      <c r="E743" s="157"/>
      <c r="F743" s="156"/>
      <c r="G743" s="158"/>
      <c r="H743" s="257">
        <f t="shared" si="12"/>
        <v>0</v>
      </c>
    </row>
    <row r="744" spans="1:8">
      <c r="A744" s="155">
        <v>741</v>
      </c>
      <c r="B744" s="156"/>
      <c r="C744" s="129"/>
      <c r="D744" s="157"/>
      <c r="E744" s="157"/>
      <c r="F744" s="156"/>
      <c r="G744" s="158"/>
      <c r="H744" s="257">
        <f t="shared" si="12"/>
        <v>0</v>
      </c>
    </row>
    <row r="745" spans="1:8">
      <c r="A745" s="155">
        <v>742</v>
      </c>
      <c r="B745" s="156"/>
      <c r="C745" s="129"/>
      <c r="D745" s="157"/>
      <c r="E745" s="157"/>
      <c r="F745" s="156"/>
      <c r="G745" s="158"/>
      <c r="H745" s="257">
        <f t="shared" si="12"/>
        <v>0</v>
      </c>
    </row>
    <row r="746" spans="1:8">
      <c r="A746" s="155">
        <v>743</v>
      </c>
      <c r="B746" s="156"/>
      <c r="C746" s="129"/>
      <c r="D746" s="157"/>
      <c r="E746" s="157"/>
      <c r="F746" s="156"/>
      <c r="G746" s="158"/>
      <c r="H746" s="257">
        <f t="shared" si="12"/>
        <v>0</v>
      </c>
    </row>
    <row r="747" spans="1:8">
      <c r="A747" s="155">
        <v>744</v>
      </c>
      <c r="B747" s="156"/>
      <c r="C747" s="129"/>
      <c r="D747" s="157"/>
      <c r="E747" s="157"/>
      <c r="F747" s="156"/>
      <c r="G747" s="158"/>
      <c r="H747" s="257">
        <f t="shared" si="12"/>
        <v>0</v>
      </c>
    </row>
    <row r="748" spans="1:8">
      <c r="A748" s="155">
        <v>745</v>
      </c>
      <c r="B748" s="156"/>
      <c r="C748" s="129"/>
      <c r="D748" s="157"/>
      <c r="E748" s="157"/>
      <c r="F748" s="156"/>
      <c r="G748" s="158"/>
      <c r="H748" s="257">
        <f t="shared" si="12"/>
        <v>0</v>
      </c>
    </row>
    <row r="749" spans="1:8">
      <c r="A749" s="155">
        <v>746</v>
      </c>
      <c r="B749" s="156"/>
      <c r="C749" s="129"/>
      <c r="D749" s="157"/>
      <c r="E749" s="157"/>
      <c r="F749" s="156"/>
      <c r="G749" s="158"/>
      <c r="H749" s="257">
        <f t="shared" si="12"/>
        <v>0</v>
      </c>
    </row>
    <row r="750" spans="1:8">
      <c r="A750" s="155">
        <v>747</v>
      </c>
      <c r="B750" s="156"/>
      <c r="C750" s="129"/>
      <c r="D750" s="157"/>
      <c r="E750" s="157"/>
      <c r="F750" s="156"/>
      <c r="G750" s="158"/>
      <c r="H750" s="257">
        <f t="shared" si="12"/>
        <v>0</v>
      </c>
    </row>
    <row r="751" spans="1:8">
      <c r="A751" s="155">
        <v>748</v>
      </c>
      <c r="B751" s="156"/>
      <c r="C751" s="129"/>
      <c r="D751" s="157"/>
      <c r="E751" s="157"/>
      <c r="F751" s="156"/>
      <c r="G751" s="158"/>
      <c r="H751" s="257">
        <f t="shared" si="12"/>
        <v>0</v>
      </c>
    </row>
    <row r="752" spans="1:8">
      <c r="A752" s="155">
        <v>749</v>
      </c>
      <c r="B752" s="156"/>
      <c r="C752" s="129"/>
      <c r="D752" s="157"/>
      <c r="E752" s="157"/>
      <c r="F752" s="156"/>
      <c r="G752" s="158"/>
      <c r="H752" s="257">
        <f t="shared" si="12"/>
        <v>0</v>
      </c>
    </row>
    <row r="753" spans="1:8">
      <c r="A753" s="155">
        <v>750</v>
      </c>
      <c r="B753" s="156"/>
      <c r="C753" s="129"/>
      <c r="D753" s="157"/>
      <c r="E753" s="157"/>
      <c r="F753" s="156"/>
      <c r="G753" s="158"/>
      <c r="H753" s="257">
        <f t="shared" si="12"/>
        <v>0</v>
      </c>
    </row>
    <row r="754" spans="1:8">
      <c r="A754" s="155">
        <v>751</v>
      </c>
      <c r="B754" s="156"/>
      <c r="C754" s="129"/>
      <c r="D754" s="157"/>
      <c r="E754" s="157"/>
      <c r="F754" s="156"/>
      <c r="G754" s="158"/>
      <c r="H754" s="257">
        <f t="shared" si="12"/>
        <v>0</v>
      </c>
    </row>
    <row r="755" spans="1:8">
      <c r="A755" s="155">
        <v>752</v>
      </c>
      <c r="B755" s="156"/>
      <c r="C755" s="129"/>
      <c r="D755" s="157"/>
      <c r="E755" s="157"/>
      <c r="F755" s="156"/>
      <c r="G755" s="158"/>
      <c r="H755" s="257">
        <f t="shared" si="12"/>
        <v>0</v>
      </c>
    </row>
    <row r="756" spans="1:8">
      <c r="A756" s="155">
        <v>753</v>
      </c>
      <c r="B756" s="156"/>
      <c r="C756" s="129"/>
      <c r="D756" s="157"/>
      <c r="E756" s="157"/>
      <c r="F756" s="156"/>
      <c r="G756" s="158"/>
      <c r="H756" s="257">
        <f t="shared" si="12"/>
        <v>0</v>
      </c>
    </row>
    <row r="757" spans="1:8">
      <c r="A757" s="155">
        <v>754</v>
      </c>
      <c r="B757" s="156"/>
      <c r="C757" s="129"/>
      <c r="D757" s="157"/>
      <c r="E757" s="157"/>
      <c r="F757" s="156"/>
      <c r="G757" s="158"/>
      <c r="H757" s="257">
        <f t="shared" si="12"/>
        <v>0</v>
      </c>
    </row>
    <row r="758" spans="1:8">
      <c r="A758" s="155">
        <v>755</v>
      </c>
      <c r="B758" s="156"/>
      <c r="C758" s="129"/>
      <c r="D758" s="157"/>
      <c r="E758" s="157"/>
      <c r="F758" s="156"/>
      <c r="G758" s="158"/>
      <c r="H758" s="257">
        <f t="shared" si="12"/>
        <v>0</v>
      </c>
    </row>
    <row r="759" spans="1:8">
      <c r="A759" s="155">
        <v>756</v>
      </c>
      <c r="B759" s="156"/>
      <c r="C759" s="129"/>
      <c r="D759" s="157"/>
      <c r="E759" s="157"/>
      <c r="F759" s="156"/>
      <c r="G759" s="158"/>
      <c r="H759" s="257">
        <f t="shared" si="12"/>
        <v>0</v>
      </c>
    </row>
    <row r="760" spans="1:8">
      <c r="A760" s="155">
        <v>757</v>
      </c>
      <c r="B760" s="156"/>
      <c r="C760" s="129"/>
      <c r="D760" s="157"/>
      <c r="E760" s="157"/>
      <c r="F760" s="156"/>
      <c r="G760" s="158"/>
      <c r="H760" s="257">
        <f t="shared" si="12"/>
        <v>0</v>
      </c>
    </row>
    <row r="761" spans="1:8">
      <c r="A761" s="155">
        <v>758</v>
      </c>
      <c r="B761" s="156"/>
      <c r="C761" s="129"/>
      <c r="D761" s="157"/>
      <c r="E761" s="157"/>
      <c r="F761" s="156"/>
      <c r="G761" s="158"/>
      <c r="H761" s="257">
        <f t="shared" si="12"/>
        <v>0</v>
      </c>
    </row>
    <row r="762" spans="1:8">
      <c r="A762" s="155">
        <v>759</v>
      </c>
      <c r="B762" s="156"/>
      <c r="C762" s="129"/>
      <c r="D762" s="157"/>
      <c r="E762" s="157"/>
      <c r="F762" s="156"/>
      <c r="G762" s="158"/>
      <c r="H762" s="257">
        <f t="shared" si="12"/>
        <v>0</v>
      </c>
    </row>
    <row r="763" spans="1:8">
      <c r="A763" s="155">
        <v>760</v>
      </c>
      <c r="B763" s="156"/>
      <c r="C763" s="129"/>
      <c r="D763" s="157"/>
      <c r="E763" s="157"/>
      <c r="F763" s="156"/>
      <c r="G763" s="158"/>
      <c r="H763" s="257">
        <f t="shared" si="12"/>
        <v>0</v>
      </c>
    </row>
    <row r="764" spans="1:8">
      <c r="A764" s="155">
        <v>761</v>
      </c>
      <c r="B764" s="156"/>
      <c r="C764" s="129"/>
      <c r="D764" s="157"/>
      <c r="E764" s="157"/>
      <c r="F764" s="156"/>
      <c r="G764" s="158"/>
      <c r="H764" s="257">
        <f t="shared" si="12"/>
        <v>0</v>
      </c>
    </row>
    <row r="765" spans="1:8">
      <c r="A765" s="155">
        <v>762</v>
      </c>
      <c r="B765" s="156"/>
      <c r="C765" s="129"/>
      <c r="D765" s="157"/>
      <c r="E765" s="157"/>
      <c r="F765" s="156"/>
      <c r="G765" s="158"/>
      <c r="H765" s="257">
        <f t="shared" si="12"/>
        <v>0</v>
      </c>
    </row>
    <row r="766" spans="1:8">
      <c r="A766" s="155">
        <v>763</v>
      </c>
      <c r="B766" s="156"/>
      <c r="C766" s="129"/>
      <c r="D766" s="157"/>
      <c r="E766" s="157"/>
      <c r="F766" s="156"/>
      <c r="G766" s="158"/>
      <c r="H766" s="257">
        <f t="shared" si="12"/>
        <v>0</v>
      </c>
    </row>
    <row r="767" spans="1:8">
      <c r="A767" s="155">
        <v>764</v>
      </c>
      <c r="B767" s="156"/>
      <c r="C767" s="129"/>
      <c r="D767" s="157"/>
      <c r="E767" s="157"/>
      <c r="F767" s="156"/>
      <c r="G767" s="158"/>
      <c r="H767" s="257">
        <f t="shared" si="12"/>
        <v>0</v>
      </c>
    </row>
    <row r="768" spans="1:8">
      <c r="A768" s="155">
        <v>765</v>
      </c>
      <c r="B768" s="156"/>
      <c r="C768" s="129"/>
      <c r="D768" s="157"/>
      <c r="E768" s="157"/>
      <c r="F768" s="156"/>
      <c r="G768" s="158"/>
      <c r="H768" s="257">
        <f t="shared" si="12"/>
        <v>0</v>
      </c>
    </row>
    <row r="769" spans="1:8">
      <c r="A769" s="155">
        <v>766</v>
      </c>
      <c r="B769" s="156"/>
      <c r="C769" s="129"/>
      <c r="D769" s="157"/>
      <c r="E769" s="157"/>
      <c r="F769" s="156"/>
      <c r="G769" s="158"/>
      <c r="H769" s="257">
        <f t="shared" si="12"/>
        <v>0</v>
      </c>
    </row>
    <row r="770" spans="1:8">
      <c r="A770" s="155">
        <v>767</v>
      </c>
      <c r="B770" s="156"/>
      <c r="C770" s="129"/>
      <c r="D770" s="157"/>
      <c r="E770" s="157"/>
      <c r="F770" s="156"/>
      <c r="G770" s="158"/>
      <c r="H770" s="257">
        <f t="shared" si="12"/>
        <v>0</v>
      </c>
    </row>
    <row r="771" spans="1:8">
      <c r="A771" s="155">
        <v>768</v>
      </c>
      <c r="B771" s="156"/>
      <c r="C771" s="129"/>
      <c r="D771" s="157"/>
      <c r="E771" s="157"/>
      <c r="F771" s="156"/>
      <c r="G771" s="158"/>
      <c r="H771" s="257">
        <f t="shared" si="12"/>
        <v>0</v>
      </c>
    </row>
    <row r="772" spans="1:8">
      <c r="A772" s="155">
        <v>769</v>
      </c>
      <c r="B772" s="156"/>
      <c r="C772" s="129"/>
      <c r="D772" s="157"/>
      <c r="E772" s="157"/>
      <c r="F772" s="156"/>
      <c r="G772" s="158"/>
      <c r="H772" s="257">
        <f t="shared" si="12"/>
        <v>0</v>
      </c>
    </row>
    <row r="773" spans="1:8">
      <c r="A773" s="155">
        <v>770</v>
      </c>
      <c r="B773" s="156"/>
      <c r="C773" s="129"/>
      <c r="D773" s="157"/>
      <c r="E773" s="157"/>
      <c r="F773" s="156"/>
      <c r="G773" s="158"/>
      <c r="H773" s="257">
        <f t="shared" ref="H773:H836" si="13">(E773-D773+1)*C773</f>
        <v>0</v>
      </c>
    </row>
    <row r="774" spans="1:8">
      <c r="A774" s="155">
        <v>771</v>
      </c>
      <c r="B774" s="156"/>
      <c r="C774" s="129"/>
      <c r="D774" s="157"/>
      <c r="E774" s="157"/>
      <c r="F774" s="156"/>
      <c r="G774" s="158"/>
      <c r="H774" s="257">
        <f t="shared" si="13"/>
        <v>0</v>
      </c>
    </row>
    <row r="775" spans="1:8">
      <c r="A775" s="155">
        <v>772</v>
      </c>
      <c r="B775" s="156"/>
      <c r="C775" s="129"/>
      <c r="D775" s="157"/>
      <c r="E775" s="157"/>
      <c r="F775" s="156"/>
      <c r="G775" s="158"/>
      <c r="H775" s="257">
        <f t="shared" si="13"/>
        <v>0</v>
      </c>
    </row>
    <row r="776" spans="1:8">
      <c r="A776" s="155">
        <v>773</v>
      </c>
      <c r="B776" s="156"/>
      <c r="C776" s="129"/>
      <c r="D776" s="157"/>
      <c r="E776" s="157"/>
      <c r="F776" s="156"/>
      <c r="G776" s="158"/>
      <c r="H776" s="257">
        <f t="shared" si="13"/>
        <v>0</v>
      </c>
    </row>
    <row r="777" spans="1:8">
      <c r="A777" s="155">
        <v>774</v>
      </c>
      <c r="B777" s="156"/>
      <c r="C777" s="129"/>
      <c r="D777" s="157"/>
      <c r="E777" s="157"/>
      <c r="F777" s="156"/>
      <c r="G777" s="158"/>
      <c r="H777" s="257">
        <f t="shared" si="13"/>
        <v>0</v>
      </c>
    </row>
    <row r="778" spans="1:8">
      <c r="A778" s="155">
        <v>775</v>
      </c>
      <c r="B778" s="156"/>
      <c r="C778" s="129"/>
      <c r="D778" s="157"/>
      <c r="E778" s="157"/>
      <c r="F778" s="156"/>
      <c r="G778" s="158"/>
      <c r="H778" s="257">
        <f t="shared" si="13"/>
        <v>0</v>
      </c>
    </row>
    <row r="779" spans="1:8">
      <c r="A779" s="155">
        <v>776</v>
      </c>
      <c r="B779" s="156"/>
      <c r="C779" s="129"/>
      <c r="D779" s="157"/>
      <c r="E779" s="157"/>
      <c r="F779" s="156"/>
      <c r="G779" s="158"/>
      <c r="H779" s="257">
        <f t="shared" si="13"/>
        <v>0</v>
      </c>
    </row>
    <row r="780" spans="1:8">
      <c r="A780" s="155">
        <v>777</v>
      </c>
      <c r="B780" s="156"/>
      <c r="C780" s="129"/>
      <c r="D780" s="157"/>
      <c r="E780" s="157"/>
      <c r="F780" s="156"/>
      <c r="G780" s="158"/>
      <c r="H780" s="257">
        <f t="shared" si="13"/>
        <v>0</v>
      </c>
    </row>
    <row r="781" spans="1:8">
      <c r="A781" s="155">
        <v>778</v>
      </c>
      <c r="B781" s="156"/>
      <c r="C781" s="129"/>
      <c r="D781" s="157"/>
      <c r="E781" s="157"/>
      <c r="F781" s="156"/>
      <c r="G781" s="158"/>
      <c r="H781" s="257">
        <f t="shared" si="13"/>
        <v>0</v>
      </c>
    </row>
    <row r="782" spans="1:8">
      <c r="A782" s="155">
        <v>779</v>
      </c>
      <c r="B782" s="156"/>
      <c r="C782" s="129"/>
      <c r="D782" s="157"/>
      <c r="E782" s="157"/>
      <c r="F782" s="156"/>
      <c r="G782" s="158"/>
      <c r="H782" s="257">
        <f t="shared" si="13"/>
        <v>0</v>
      </c>
    </row>
    <row r="783" spans="1:8">
      <c r="A783" s="155">
        <v>780</v>
      </c>
      <c r="B783" s="156"/>
      <c r="C783" s="129"/>
      <c r="D783" s="157"/>
      <c r="E783" s="157"/>
      <c r="F783" s="156"/>
      <c r="G783" s="158"/>
      <c r="H783" s="257">
        <f t="shared" si="13"/>
        <v>0</v>
      </c>
    </row>
    <row r="784" spans="1:8">
      <c r="A784" s="155">
        <v>781</v>
      </c>
      <c r="B784" s="156"/>
      <c r="C784" s="129"/>
      <c r="D784" s="157"/>
      <c r="E784" s="157"/>
      <c r="F784" s="156"/>
      <c r="G784" s="158"/>
      <c r="H784" s="257">
        <f t="shared" si="13"/>
        <v>0</v>
      </c>
    </row>
    <row r="785" spans="1:8">
      <c r="A785" s="155">
        <v>782</v>
      </c>
      <c r="B785" s="156"/>
      <c r="C785" s="129"/>
      <c r="D785" s="157"/>
      <c r="E785" s="157"/>
      <c r="F785" s="156"/>
      <c r="G785" s="158"/>
      <c r="H785" s="257">
        <f t="shared" si="13"/>
        <v>0</v>
      </c>
    </row>
    <row r="786" spans="1:8">
      <c r="A786" s="155">
        <v>783</v>
      </c>
      <c r="B786" s="156"/>
      <c r="C786" s="129"/>
      <c r="D786" s="157"/>
      <c r="E786" s="157"/>
      <c r="F786" s="156"/>
      <c r="G786" s="158"/>
      <c r="H786" s="257">
        <f t="shared" si="13"/>
        <v>0</v>
      </c>
    </row>
    <row r="787" spans="1:8">
      <c r="A787" s="155">
        <v>784</v>
      </c>
      <c r="B787" s="156"/>
      <c r="C787" s="129"/>
      <c r="D787" s="157"/>
      <c r="E787" s="157"/>
      <c r="F787" s="156"/>
      <c r="G787" s="158"/>
      <c r="H787" s="257">
        <f t="shared" si="13"/>
        <v>0</v>
      </c>
    </row>
    <row r="788" spans="1:8">
      <c r="A788" s="155">
        <v>785</v>
      </c>
      <c r="B788" s="156"/>
      <c r="C788" s="129"/>
      <c r="D788" s="157"/>
      <c r="E788" s="157"/>
      <c r="F788" s="156"/>
      <c r="G788" s="158"/>
      <c r="H788" s="257">
        <f t="shared" si="13"/>
        <v>0</v>
      </c>
    </row>
    <row r="789" spans="1:8">
      <c r="A789" s="155">
        <v>786</v>
      </c>
      <c r="B789" s="156"/>
      <c r="C789" s="129"/>
      <c r="D789" s="157"/>
      <c r="E789" s="157"/>
      <c r="F789" s="156"/>
      <c r="G789" s="158"/>
      <c r="H789" s="257">
        <f t="shared" si="13"/>
        <v>0</v>
      </c>
    </row>
    <row r="790" spans="1:8">
      <c r="A790" s="155">
        <v>787</v>
      </c>
      <c r="B790" s="156"/>
      <c r="C790" s="129"/>
      <c r="D790" s="157"/>
      <c r="E790" s="157"/>
      <c r="F790" s="156"/>
      <c r="G790" s="158"/>
      <c r="H790" s="257">
        <f t="shared" si="13"/>
        <v>0</v>
      </c>
    </row>
    <row r="791" spans="1:8">
      <c r="A791" s="155">
        <v>788</v>
      </c>
      <c r="B791" s="156"/>
      <c r="C791" s="129"/>
      <c r="D791" s="157"/>
      <c r="E791" s="157"/>
      <c r="F791" s="156"/>
      <c r="G791" s="158"/>
      <c r="H791" s="257">
        <f t="shared" si="13"/>
        <v>0</v>
      </c>
    </row>
    <row r="792" spans="1:8">
      <c r="A792" s="155">
        <v>789</v>
      </c>
      <c r="B792" s="156"/>
      <c r="C792" s="129"/>
      <c r="D792" s="157"/>
      <c r="E792" s="157"/>
      <c r="F792" s="156"/>
      <c r="G792" s="158"/>
      <c r="H792" s="257">
        <f t="shared" si="13"/>
        <v>0</v>
      </c>
    </row>
    <row r="793" spans="1:8">
      <c r="A793" s="155">
        <v>790</v>
      </c>
      <c r="B793" s="156"/>
      <c r="C793" s="129"/>
      <c r="D793" s="157"/>
      <c r="E793" s="157"/>
      <c r="F793" s="156"/>
      <c r="G793" s="158"/>
      <c r="H793" s="257">
        <f t="shared" si="13"/>
        <v>0</v>
      </c>
    </row>
    <row r="794" spans="1:8">
      <c r="A794" s="155">
        <v>791</v>
      </c>
      <c r="B794" s="156"/>
      <c r="C794" s="129"/>
      <c r="D794" s="157"/>
      <c r="E794" s="157"/>
      <c r="F794" s="156"/>
      <c r="G794" s="158"/>
      <c r="H794" s="257">
        <f t="shared" si="13"/>
        <v>0</v>
      </c>
    </row>
    <row r="795" spans="1:8">
      <c r="A795" s="155">
        <v>792</v>
      </c>
      <c r="B795" s="156"/>
      <c r="C795" s="129"/>
      <c r="D795" s="157"/>
      <c r="E795" s="157"/>
      <c r="F795" s="156"/>
      <c r="G795" s="158"/>
      <c r="H795" s="257">
        <f t="shared" si="13"/>
        <v>0</v>
      </c>
    </row>
    <row r="796" spans="1:8">
      <c r="A796" s="155">
        <v>793</v>
      </c>
      <c r="B796" s="156"/>
      <c r="C796" s="129"/>
      <c r="D796" s="157"/>
      <c r="E796" s="157"/>
      <c r="F796" s="156"/>
      <c r="G796" s="158"/>
      <c r="H796" s="257">
        <f t="shared" si="13"/>
        <v>0</v>
      </c>
    </row>
    <row r="797" spans="1:8">
      <c r="A797" s="155">
        <v>794</v>
      </c>
      <c r="B797" s="156"/>
      <c r="C797" s="129"/>
      <c r="D797" s="157"/>
      <c r="E797" s="157"/>
      <c r="F797" s="156"/>
      <c r="G797" s="158"/>
      <c r="H797" s="257">
        <f t="shared" si="13"/>
        <v>0</v>
      </c>
    </row>
    <row r="798" spans="1:8">
      <c r="A798" s="155">
        <v>795</v>
      </c>
      <c r="B798" s="156"/>
      <c r="C798" s="129"/>
      <c r="D798" s="157"/>
      <c r="E798" s="157"/>
      <c r="F798" s="156"/>
      <c r="G798" s="158"/>
      <c r="H798" s="257">
        <f t="shared" si="13"/>
        <v>0</v>
      </c>
    </row>
    <row r="799" spans="1:8">
      <c r="A799" s="155">
        <v>796</v>
      </c>
      <c r="B799" s="156"/>
      <c r="C799" s="129"/>
      <c r="D799" s="157"/>
      <c r="E799" s="157"/>
      <c r="F799" s="156"/>
      <c r="G799" s="158"/>
      <c r="H799" s="257">
        <f t="shared" si="13"/>
        <v>0</v>
      </c>
    </row>
    <row r="800" spans="1:8">
      <c r="A800" s="155">
        <v>797</v>
      </c>
      <c r="B800" s="156"/>
      <c r="C800" s="129"/>
      <c r="D800" s="157"/>
      <c r="E800" s="157"/>
      <c r="F800" s="156"/>
      <c r="G800" s="158"/>
      <c r="H800" s="257">
        <f t="shared" si="13"/>
        <v>0</v>
      </c>
    </row>
    <row r="801" spans="1:8">
      <c r="A801" s="155">
        <v>798</v>
      </c>
      <c r="B801" s="156"/>
      <c r="C801" s="129"/>
      <c r="D801" s="157"/>
      <c r="E801" s="157"/>
      <c r="F801" s="156"/>
      <c r="G801" s="158"/>
      <c r="H801" s="257">
        <f t="shared" si="13"/>
        <v>0</v>
      </c>
    </row>
    <row r="802" spans="1:8">
      <c r="A802" s="155">
        <v>799</v>
      </c>
      <c r="B802" s="156"/>
      <c r="C802" s="129"/>
      <c r="D802" s="157"/>
      <c r="E802" s="157"/>
      <c r="F802" s="156"/>
      <c r="G802" s="158"/>
      <c r="H802" s="257">
        <f t="shared" si="13"/>
        <v>0</v>
      </c>
    </row>
    <row r="803" spans="1:8">
      <c r="A803" s="155">
        <v>800</v>
      </c>
      <c r="B803" s="156"/>
      <c r="C803" s="129"/>
      <c r="D803" s="157"/>
      <c r="E803" s="157"/>
      <c r="F803" s="156"/>
      <c r="G803" s="158"/>
      <c r="H803" s="257">
        <f t="shared" si="13"/>
        <v>0</v>
      </c>
    </row>
    <row r="804" spans="1:8">
      <c r="A804" s="155">
        <v>801</v>
      </c>
      <c r="B804" s="156"/>
      <c r="C804" s="129"/>
      <c r="D804" s="157"/>
      <c r="E804" s="157"/>
      <c r="F804" s="156"/>
      <c r="G804" s="158"/>
      <c r="H804" s="257">
        <f t="shared" si="13"/>
        <v>0</v>
      </c>
    </row>
    <row r="805" spans="1:8">
      <c r="A805" s="155">
        <v>802</v>
      </c>
      <c r="B805" s="156"/>
      <c r="C805" s="129"/>
      <c r="D805" s="157"/>
      <c r="E805" s="157"/>
      <c r="F805" s="156"/>
      <c r="G805" s="158"/>
      <c r="H805" s="257">
        <f t="shared" si="13"/>
        <v>0</v>
      </c>
    </row>
    <row r="806" spans="1:8">
      <c r="A806" s="155">
        <v>803</v>
      </c>
      <c r="B806" s="156"/>
      <c r="C806" s="129"/>
      <c r="D806" s="157"/>
      <c r="E806" s="157"/>
      <c r="F806" s="156"/>
      <c r="G806" s="158"/>
      <c r="H806" s="257">
        <f t="shared" si="13"/>
        <v>0</v>
      </c>
    </row>
    <row r="807" spans="1:8">
      <c r="A807" s="155">
        <v>804</v>
      </c>
      <c r="B807" s="156"/>
      <c r="C807" s="129"/>
      <c r="D807" s="157"/>
      <c r="E807" s="157"/>
      <c r="F807" s="156"/>
      <c r="G807" s="158"/>
      <c r="H807" s="257">
        <f t="shared" si="13"/>
        <v>0</v>
      </c>
    </row>
    <row r="808" spans="1:8">
      <c r="A808" s="155">
        <v>805</v>
      </c>
      <c r="B808" s="156"/>
      <c r="C808" s="129"/>
      <c r="D808" s="157"/>
      <c r="E808" s="157"/>
      <c r="F808" s="156"/>
      <c r="G808" s="158"/>
      <c r="H808" s="257">
        <f t="shared" si="13"/>
        <v>0</v>
      </c>
    </row>
    <row r="809" spans="1:8">
      <c r="A809" s="155">
        <v>806</v>
      </c>
      <c r="B809" s="156"/>
      <c r="C809" s="129"/>
      <c r="D809" s="157"/>
      <c r="E809" s="157"/>
      <c r="F809" s="156"/>
      <c r="G809" s="158"/>
      <c r="H809" s="257">
        <f t="shared" si="13"/>
        <v>0</v>
      </c>
    </row>
    <row r="810" spans="1:8">
      <c r="A810" s="155">
        <v>807</v>
      </c>
      <c r="B810" s="156"/>
      <c r="C810" s="129"/>
      <c r="D810" s="157"/>
      <c r="E810" s="157"/>
      <c r="F810" s="156"/>
      <c r="G810" s="158"/>
      <c r="H810" s="257">
        <f t="shared" si="13"/>
        <v>0</v>
      </c>
    </row>
    <row r="811" spans="1:8">
      <c r="A811" s="155">
        <v>808</v>
      </c>
      <c r="B811" s="156"/>
      <c r="C811" s="129"/>
      <c r="D811" s="157"/>
      <c r="E811" s="157"/>
      <c r="F811" s="156"/>
      <c r="G811" s="158"/>
      <c r="H811" s="257">
        <f t="shared" si="13"/>
        <v>0</v>
      </c>
    </row>
    <row r="812" spans="1:8">
      <c r="A812" s="155">
        <v>809</v>
      </c>
      <c r="B812" s="156"/>
      <c r="C812" s="129"/>
      <c r="D812" s="157"/>
      <c r="E812" s="157"/>
      <c r="F812" s="156"/>
      <c r="G812" s="158"/>
      <c r="H812" s="257">
        <f t="shared" si="13"/>
        <v>0</v>
      </c>
    </row>
    <row r="813" spans="1:8">
      <c r="A813" s="155">
        <v>810</v>
      </c>
      <c r="B813" s="156"/>
      <c r="C813" s="129"/>
      <c r="D813" s="157"/>
      <c r="E813" s="157"/>
      <c r="F813" s="156"/>
      <c r="G813" s="158"/>
      <c r="H813" s="257">
        <f t="shared" si="13"/>
        <v>0</v>
      </c>
    </row>
    <row r="814" spans="1:8">
      <c r="A814" s="155">
        <v>811</v>
      </c>
      <c r="B814" s="156"/>
      <c r="C814" s="129"/>
      <c r="D814" s="157"/>
      <c r="E814" s="157"/>
      <c r="F814" s="156"/>
      <c r="G814" s="158"/>
      <c r="H814" s="257">
        <f t="shared" si="13"/>
        <v>0</v>
      </c>
    </row>
    <row r="815" spans="1:8">
      <c r="A815" s="155">
        <v>812</v>
      </c>
      <c r="B815" s="156"/>
      <c r="C815" s="129"/>
      <c r="D815" s="157"/>
      <c r="E815" s="157"/>
      <c r="F815" s="156"/>
      <c r="G815" s="158"/>
      <c r="H815" s="257">
        <f t="shared" si="13"/>
        <v>0</v>
      </c>
    </row>
    <row r="816" spans="1:8">
      <c r="A816" s="155">
        <v>813</v>
      </c>
      <c r="B816" s="156"/>
      <c r="C816" s="129"/>
      <c r="D816" s="157"/>
      <c r="E816" s="157"/>
      <c r="F816" s="156"/>
      <c r="G816" s="158"/>
      <c r="H816" s="257">
        <f t="shared" si="13"/>
        <v>0</v>
      </c>
    </row>
    <row r="817" spans="1:8">
      <c r="A817" s="155">
        <v>814</v>
      </c>
      <c r="B817" s="156"/>
      <c r="C817" s="129"/>
      <c r="D817" s="157"/>
      <c r="E817" s="157"/>
      <c r="F817" s="156"/>
      <c r="G817" s="158"/>
      <c r="H817" s="257">
        <f t="shared" si="13"/>
        <v>0</v>
      </c>
    </row>
    <row r="818" spans="1:8">
      <c r="A818" s="155">
        <v>815</v>
      </c>
      <c r="B818" s="156"/>
      <c r="C818" s="129"/>
      <c r="D818" s="157"/>
      <c r="E818" s="157"/>
      <c r="F818" s="156"/>
      <c r="G818" s="158"/>
      <c r="H818" s="257">
        <f t="shared" si="13"/>
        <v>0</v>
      </c>
    </row>
    <row r="819" spans="1:8">
      <c r="A819" s="155">
        <v>816</v>
      </c>
      <c r="B819" s="156"/>
      <c r="C819" s="129"/>
      <c r="D819" s="157"/>
      <c r="E819" s="157"/>
      <c r="F819" s="156"/>
      <c r="G819" s="158"/>
      <c r="H819" s="257">
        <f t="shared" si="13"/>
        <v>0</v>
      </c>
    </row>
    <row r="820" spans="1:8">
      <c r="A820" s="155">
        <v>817</v>
      </c>
      <c r="B820" s="156"/>
      <c r="C820" s="129"/>
      <c r="D820" s="157"/>
      <c r="E820" s="157"/>
      <c r="F820" s="156"/>
      <c r="G820" s="158"/>
      <c r="H820" s="257">
        <f t="shared" si="13"/>
        <v>0</v>
      </c>
    </row>
    <row r="821" spans="1:8">
      <c r="A821" s="155">
        <v>818</v>
      </c>
      <c r="B821" s="156"/>
      <c r="C821" s="129"/>
      <c r="D821" s="157"/>
      <c r="E821" s="157"/>
      <c r="F821" s="156"/>
      <c r="G821" s="158"/>
      <c r="H821" s="257">
        <f t="shared" si="13"/>
        <v>0</v>
      </c>
    </row>
    <row r="822" spans="1:8">
      <c r="A822" s="155">
        <v>819</v>
      </c>
      <c r="B822" s="156"/>
      <c r="C822" s="129"/>
      <c r="D822" s="157"/>
      <c r="E822" s="157"/>
      <c r="F822" s="156"/>
      <c r="G822" s="158"/>
      <c r="H822" s="257">
        <f t="shared" si="13"/>
        <v>0</v>
      </c>
    </row>
    <row r="823" spans="1:8">
      <c r="A823" s="155">
        <v>820</v>
      </c>
      <c r="B823" s="156"/>
      <c r="C823" s="129"/>
      <c r="D823" s="157"/>
      <c r="E823" s="157"/>
      <c r="F823" s="156"/>
      <c r="G823" s="158"/>
      <c r="H823" s="257">
        <f t="shared" si="13"/>
        <v>0</v>
      </c>
    </row>
    <row r="824" spans="1:8">
      <c r="A824" s="155">
        <v>821</v>
      </c>
      <c r="B824" s="156"/>
      <c r="C824" s="129"/>
      <c r="D824" s="157"/>
      <c r="E824" s="157"/>
      <c r="F824" s="156"/>
      <c r="G824" s="158"/>
      <c r="H824" s="257">
        <f t="shared" si="13"/>
        <v>0</v>
      </c>
    </row>
    <row r="825" spans="1:8">
      <c r="A825" s="155">
        <v>822</v>
      </c>
      <c r="B825" s="156"/>
      <c r="C825" s="129"/>
      <c r="D825" s="157"/>
      <c r="E825" s="157"/>
      <c r="F825" s="156"/>
      <c r="G825" s="158"/>
      <c r="H825" s="257">
        <f t="shared" si="13"/>
        <v>0</v>
      </c>
    </row>
    <row r="826" spans="1:8">
      <c r="A826" s="155">
        <v>823</v>
      </c>
      <c r="B826" s="156"/>
      <c r="C826" s="129"/>
      <c r="D826" s="157"/>
      <c r="E826" s="157"/>
      <c r="F826" s="156"/>
      <c r="G826" s="158"/>
      <c r="H826" s="257">
        <f t="shared" si="13"/>
        <v>0</v>
      </c>
    </row>
    <row r="827" spans="1:8">
      <c r="A827" s="155">
        <v>824</v>
      </c>
      <c r="B827" s="156"/>
      <c r="C827" s="129"/>
      <c r="D827" s="157"/>
      <c r="E827" s="157"/>
      <c r="F827" s="156"/>
      <c r="G827" s="158"/>
      <c r="H827" s="257">
        <f t="shared" si="13"/>
        <v>0</v>
      </c>
    </row>
    <row r="828" spans="1:8">
      <c r="A828" s="155">
        <v>825</v>
      </c>
      <c r="B828" s="156"/>
      <c r="C828" s="129"/>
      <c r="D828" s="157"/>
      <c r="E828" s="157"/>
      <c r="F828" s="156"/>
      <c r="G828" s="158"/>
      <c r="H828" s="257">
        <f t="shared" si="13"/>
        <v>0</v>
      </c>
    </row>
    <row r="829" spans="1:8">
      <c r="A829" s="155">
        <v>826</v>
      </c>
      <c r="B829" s="156"/>
      <c r="C829" s="129"/>
      <c r="D829" s="157"/>
      <c r="E829" s="157"/>
      <c r="F829" s="156"/>
      <c r="G829" s="158"/>
      <c r="H829" s="257">
        <f t="shared" si="13"/>
        <v>0</v>
      </c>
    </row>
    <row r="830" spans="1:8">
      <c r="A830" s="155">
        <v>827</v>
      </c>
      <c r="B830" s="156"/>
      <c r="C830" s="129"/>
      <c r="D830" s="157"/>
      <c r="E830" s="157"/>
      <c r="F830" s="156"/>
      <c r="G830" s="158"/>
      <c r="H830" s="257">
        <f t="shared" si="13"/>
        <v>0</v>
      </c>
    </row>
    <row r="831" spans="1:8">
      <c r="A831" s="155">
        <v>828</v>
      </c>
      <c r="B831" s="156"/>
      <c r="C831" s="129"/>
      <c r="D831" s="157"/>
      <c r="E831" s="157"/>
      <c r="F831" s="156"/>
      <c r="G831" s="158"/>
      <c r="H831" s="257">
        <f t="shared" si="13"/>
        <v>0</v>
      </c>
    </row>
    <row r="832" spans="1:8">
      <c r="A832" s="155">
        <v>829</v>
      </c>
      <c r="B832" s="156"/>
      <c r="C832" s="129"/>
      <c r="D832" s="157"/>
      <c r="E832" s="157"/>
      <c r="F832" s="156"/>
      <c r="G832" s="158"/>
      <c r="H832" s="257">
        <f t="shared" si="13"/>
        <v>0</v>
      </c>
    </row>
    <row r="833" spans="1:8">
      <c r="A833" s="155">
        <v>830</v>
      </c>
      <c r="B833" s="156"/>
      <c r="C833" s="129"/>
      <c r="D833" s="157"/>
      <c r="E833" s="157"/>
      <c r="F833" s="156"/>
      <c r="G833" s="158"/>
      <c r="H833" s="257">
        <f t="shared" si="13"/>
        <v>0</v>
      </c>
    </row>
    <row r="834" spans="1:8">
      <c r="A834" s="155">
        <v>831</v>
      </c>
      <c r="B834" s="156"/>
      <c r="C834" s="129"/>
      <c r="D834" s="157"/>
      <c r="E834" s="157"/>
      <c r="F834" s="156"/>
      <c r="G834" s="158"/>
      <c r="H834" s="257">
        <f t="shared" si="13"/>
        <v>0</v>
      </c>
    </row>
    <row r="835" spans="1:8">
      <c r="A835" s="155">
        <v>832</v>
      </c>
      <c r="B835" s="156"/>
      <c r="C835" s="129"/>
      <c r="D835" s="157"/>
      <c r="E835" s="157"/>
      <c r="F835" s="156"/>
      <c r="G835" s="158"/>
      <c r="H835" s="257">
        <f t="shared" si="13"/>
        <v>0</v>
      </c>
    </row>
    <row r="836" spans="1:8">
      <c r="A836" s="155">
        <v>833</v>
      </c>
      <c r="B836" s="156"/>
      <c r="C836" s="129"/>
      <c r="D836" s="157"/>
      <c r="E836" s="157"/>
      <c r="F836" s="156"/>
      <c r="G836" s="158"/>
      <c r="H836" s="257">
        <f t="shared" si="13"/>
        <v>0</v>
      </c>
    </row>
    <row r="837" spans="1:8">
      <c r="A837" s="155">
        <v>834</v>
      </c>
      <c r="B837" s="156"/>
      <c r="C837" s="129"/>
      <c r="D837" s="157"/>
      <c r="E837" s="157"/>
      <c r="F837" s="156"/>
      <c r="G837" s="158"/>
      <c r="H837" s="257">
        <f t="shared" ref="H837:H900" si="14">(E837-D837+1)*C837</f>
        <v>0</v>
      </c>
    </row>
    <row r="838" spans="1:8">
      <c r="A838" s="155">
        <v>835</v>
      </c>
      <c r="B838" s="156"/>
      <c r="C838" s="129"/>
      <c r="D838" s="157"/>
      <c r="E838" s="157"/>
      <c r="F838" s="156"/>
      <c r="G838" s="158"/>
      <c r="H838" s="257">
        <f t="shared" si="14"/>
        <v>0</v>
      </c>
    </row>
    <row r="839" spans="1:8">
      <c r="A839" s="155">
        <v>836</v>
      </c>
      <c r="B839" s="156"/>
      <c r="C839" s="129"/>
      <c r="D839" s="157"/>
      <c r="E839" s="157"/>
      <c r="F839" s="156"/>
      <c r="G839" s="158"/>
      <c r="H839" s="257">
        <f t="shared" si="14"/>
        <v>0</v>
      </c>
    </row>
    <row r="840" spans="1:8">
      <c r="A840" s="155">
        <v>837</v>
      </c>
      <c r="B840" s="156"/>
      <c r="C840" s="129"/>
      <c r="D840" s="157"/>
      <c r="E840" s="157"/>
      <c r="F840" s="156"/>
      <c r="G840" s="158"/>
      <c r="H840" s="257">
        <f t="shared" si="14"/>
        <v>0</v>
      </c>
    </row>
    <row r="841" spans="1:8">
      <c r="A841" s="155">
        <v>838</v>
      </c>
      <c r="B841" s="156"/>
      <c r="C841" s="129"/>
      <c r="D841" s="157"/>
      <c r="E841" s="157"/>
      <c r="F841" s="156"/>
      <c r="G841" s="158"/>
      <c r="H841" s="257">
        <f t="shared" si="14"/>
        <v>0</v>
      </c>
    </row>
    <row r="842" spans="1:8">
      <c r="A842" s="155">
        <v>839</v>
      </c>
      <c r="B842" s="156"/>
      <c r="C842" s="129"/>
      <c r="D842" s="157"/>
      <c r="E842" s="157"/>
      <c r="F842" s="156"/>
      <c r="G842" s="158"/>
      <c r="H842" s="257">
        <f t="shared" si="14"/>
        <v>0</v>
      </c>
    </row>
    <row r="843" spans="1:8">
      <c r="A843" s="155">
        <v>840</v>
      </c>
      <c r="B843" s="156"/>
      <c r="C843" s="129"/>
      <c r="D843" s="157"/>
      <c r="E843" s="157"/>
      <c r="F843" s="156"/>
      <c r="G843" s="158"/>
      <c r="H843" s="257">
        <f t="shared" si="14"/>
        <v>0</v>
      </c>
    </row>
    <row r="844" spans="1:8">
      <c r="A844" s="155">
        <v>841</v>
      </c>
      <c r="B844" s="156"/>
      <c r="C844" s="129"/>
      <c r="D844" s="157"/>
      <c r="E844" s="157"/>
      <c r="F844" s="156"/>
      <c r="G844" s="158"/>
      <c r="H844" s="257">
        <f t="shared" si="14"/>
        <v>0</v>
      </c>
    </row>
    <row r="845" spans="1:8">
      <c r="A845" s="155">
        <v>842</v>
      </c>
      <c r="B845" s="156"/>
      <c r="C845" s="129"/>
      <c r="D845" s="157"/>
      <c r="E845" s="157"/>
      <c r="F845" s="156"/>
      <c r="G845" s="158"/>
      <c r="H845" s="257">
        <f t="shared" si="14"/>
        <v>0</v>
      </c>
    </row>
    <row r="846" spans="1:8">
      <c r="A846" s="155">
        <v>843</v>
      </c>
      <c r="B846" s="156"/>
      <c r="C846" s="129"/>
      <c r="D846" s="157"/>
      <c r="E846" s="157"/>
      <c r="F846" s="156"/>
      <c r="G846" s="158"/>
      <c r="H846" s="257">
        <f t="shared" si="14"/>
        <v>0</v>
      </c>
    </row>
    <row r="847" spans="1:8">
      <c r="A847" s="155">
        <v>844</v>
      </c>
      <c r="B847" s="156"/>
      <c r="C847" s="129"/>
      <c r="D847" s="157"/>
      <c r="E847" s="157"/>
      <c r="F847" s="156"/>
      <c r="G847" s="158"/>
      <c r="H847" s="257">
        <f t="shared" si="14"/>
        <v>0</v>
      </c>
    </row>
    <row r="848" spans="1:8">
      <c r="A848" s="155">
        <v>845</v>
      </c>
      <c r="B848" s="156"/>
      <c r="C848" s="129"/>
      <c r="D848" s="157"/>
      <c r="E848" s="157"/>
      <c r="F848" s="156"/>
      <c r="G848" s="158"/>
      <c r="H848" s="257">
        <f t="shared" si="14"/>
        <v>0</v>
      </c>
    </row>
    <row r="849" spans="1:8">
      <c r="A849" s="155">
        <v>846</v>
      </c>
      <c r="B849" s="156"/>
      <c r="C849" s="129"/>
      <c r="D849" s="157"/>
      <c r="E849" s="157"/>
      <c r="F849" s="156"/>
      <c r="G849" s="158"/>
      <c r="H849" s="257">
        <f t="shared" si="14"/>
        <v>0</v>
      </c>
    </row>
    <row r="850" spans="1:8">
      <c r="A850" s="155">
        <v>847</v>
      </c>
      <c r="B850" s="156"/>
      <c r="C850" s="129"/>
      <c r="D850" s="157"/>
      <c r="E850" s="157"/>
      <c r="F850" s="156"/>
      <c r="G850" s="158"/>
      <c r="H850" s="257">
        <f t="shared" si="14"/>
        <v>0</v>
      </c>
    </row>
    <row r="851" spans="1:8">
      <c r="A851" s="155">
        <v>848</v>
      </c>
      <c r="B851" s="156"/>
      <c r="C851" s="129"/>
      <c r="D851" s="157"/>
      <c r="E851" s="157"/>
      <c r="F851" s="156"/>
      <c r="G851" s="158"/>
      <c r="H851" s="257">
        <f t="shared" si="14"/>
        <v>0</v>
      </c>
    </row>
    <row r="852" spans="1:8">
      <c r="A852" s="155">
        <v>849</v>
      </c>
      <c r="B852" s="156"/>
      <c r="C852" s="129"/>
      <c r="D852" s="157"/>
      <c r="E852" s="157"/>
      <c r="F852" s="156"/>
      <c r="G852" s="158"/>
      <c r="H852" s="257">
        <f t="shared" si="14"/>
        <v>0</v>
      </c>
    </row>
    <row r="853" spans="1:8">
      <c r="A853" s="155">
        <v>850</v>
      </c>
      <c r="B853" s="156"/>
      <c r="C853" s="129"/>
      <c r="D853" s="157"/>
      <c r="E853" s="157"/>
      <c r="F853" s="156"/>
      <c r="G853" s="158"/>
      <c r="H853" s="257">
        <f t="shared" si="14"/>
        <v>0</v>
      </c>
    </row>
    <row r="854" spans="1:8">
      <c r="A854" s="155">
        <v>851</v>
      </c>
      <c r="B854" s="156"/>
      <c r="C854" s="129"/>
      <c r="D854" s="157"/>
      <c r="E854" s="157"/>
      <c r="F854" s="156"/>
      <c r="G854" s="158"/>
      <c r="H854" s="257">
        <f t="shared" si="14"/>
        <v>0</v>
      </c>
    </row>
    <row r="855" spans="1:8">
      <c r="A855" s="155">
        <v>852</v>
      </c>
      <c r="B855" s="156"/>
      <c r="C855" s="129"/>
      <c r="D855" s="157"/>
      <c r="E855" s="157"/>
      <c r="F855" s="156"/>
      <c r="G855" s="158"/>
      <c r="H855" s="257">
        <f t="shared" si="14"/>
        <v>0</v>
      </c>
    </row>
    <row r="856" spans="1:8">
      <c r="A856" s="155">
        <v>853</v>
      </c>
      <c r="B856" s="156"/>
      <c r="C856" s="129"/>
      <c r="D856" s="157"/>
      <c r="E856" s="157"/>
      <c r="F856" s="156"/>
      <c r="G856" s="158"/>
      <c r="H856" s="257">
        <f t="shared" si="14"/>
        <v>0</v>
      </c>
    </row>
    <row r="857" spans="1:8">
      <c r="A857" s="155">
        <v>854</v>
      </c>
      <c r="B857" s="156"/>
      <c r="C857" s="129"/>
      <c r="D857" s="157"/>
      <c r="E857" s="157"/>
      <c r="F857" s="156"/>
      <c r="G857" s="158"/>
      <c r="H857" s="257">
        <f t="shared" si="14"/>
        <v>0</v>
      </c>
    </row>
    <row r="858" spans="1:8">
      <c r="A858" s="155">
        <v>855</v>
      </c>
      <c r="B858" s="156"/>
      <c r="C858" s="129"/>
      <c r="D858" s="157"/>
      <c r="E858" s="157"/>
      <c r="F858" s="156"/>
      <c r="G858" s="158"/>
      <c r="H858" s="257">
        <f t="shared" si="14"/>
        <v>0</v>
      </c>
    </row>
    <row r="859" spans="1:8">
      <c r="A859" s="155">
        <v>856</v>
      </c>
      <c r="B859" s="156"/>
      <c r="C859" s="129"/>
      <c r="D859" s="157"/>
      <c r="E859" s="157"/>
      <c r="F859" s="156"/>
      <c r="G859" s="158"/>
      <c r="H859" s="257">
        <f t="shared" si="14"/>
        <v>0</v>
      </c>
    </row>
    <row r="860" spans="1:8">
      <c r="A860" s="155">
        <v>857</v>
      </c>
      <c r="B860" s="156"/>
      <c r="C860" s="129"/>
      <c r="D860" s="157"/>
      <c r="E860" s="157"/>
      <c r="F860" s="156"/>
      <c r="G860" s="158"/>
      <c r="H860" s="257">
        <f t="shared" si="14"/>
        <v>0</v>
      </c>
    </row>
    <row r="861" spans="1:8">
      <c r="A861" s="155">
        <v>858</v>
      </c>
      <c r="B861" s="156"/>
      <c r="C861" s="129"/>
      <c r="D861" s="157"/>
      <c r="E861" s="157"/>
      <c r="F861" s="156"/>
      <c r="G861" s="158"/>
      <c r="H861" s="257">
        <f t="shared" si="14"/>
        <v>0</v>
      </c>
    </row>
    <row r="862" spans="1:8">
      <c r="A862" s="155">
        <v>859</v>
      </c>
      <c r="B862" s="156"/>
      <c r="C862" s="129"/>
      <c r="D862" s="157"/>
      <c r="E862" s="157"/>
      <c r="F862" s="156"/>
      <c r="G862" s="158"/>
      <c r="H862" s="257">
        <f t="shared" si="14"/>
        <v>0</v>
      </c>
    </row>
    <row r="863" spans="1:8">
      <c r="A863" s="155">
        <v>860</v>
      </c>
      <c r="B863" s="156"/>
      <c r="C863" s="129"/>
      <c r="D863" s="157"/>
      <c r="E863" s="157"/>
      <c r="F863" s="156"/>
      <c r="G863" s="158"/>
      <c r="H863" s="257">
        <f t="shared" si="14"/>
        <v>0</v>
      </c>
    </row>
    <row r="864" spans="1:8">
      <c r="A864" s="155">
        <v>861</v>
      </c>
      <c r="B864" s="156"/>
      <c r="C864" s="129"/>
      <c r="D864" s="157"/>
      <c r="E864" s="157"/>
      <c r="F864" s="156"/>
      <c r="G864" s="158"/>
      <c r="H864" s="257">
        <f t="shared" si="14"/>
        <v>0</v>
      </c>
    </row>
    <row r="865" spans="1:8">
      <c r="A865" s="155">
        <v>862</v>
      </c>
      <c r="B865" s="156"/>
      <c r="C865" s="129"/>
      <c r="D865" s="157"/>
      <c r="E865" s="157"/>
      <c r="F865" s="156"/>
      <c r="G865" s="158"/>
      <c r="H865" s="257">
        <f t="shared" si="14"/>
        <v>0</v>
      </c>
    </row>
    <row r="866" spans="1:8">
      <c r="A866" s="155">
        <v>863</v>
      </c>
      <c r="B866" s="156"/>
      <c r="C866" s="129"/>
      <c r="D866" s="157"/>
      <c r="E866" s="157"/>
      <c r="F866" s="156"/>
      <c r="G866" s="158"/>
      <c r="H866" s="257">
        <f t="shared" si="14"/>
        <v>0</v>
      </c>
    </row>
    <row r="867" spans="1:8">
      <c r="A867" s="155">
        <v>864</v>
      </c>
      <c r="B867" s="156"/>
      <c r="C867" s="129"/>
      <c r="D867" s="157"/>
      <c r="E867" s="157"/>
      <c r="F867" s="156"/>
      <c r="G867" s="158"/>
      <c r="H867" s="257">
        <f t="shared" si="14"/>
        <v>0</v>
      </c>
    </row>
    <row r="868" spans="1:8">
      <c r="A868" s="155">
        <v>865</v>
      </c>
      <c r="B868" s="156"/>
      <c r="C868" s="129"/>
      <c r="D868" s="157"/>
      <c r="E868" s="157"/>
      <c r="F868" s="156"/>
      <c r="G868" s="158"/>
      <c r="H868" s="257">
        <f t="shared" si="14"/>
        <v>0</v>
      </c>
    </row>
    <row r="869" spans="1:8">
      <c r="A869" s="155">
        <v>866</v>
      </c>
      <c r="B869" s="156"/>
      <c r="C869" s="129"/>
      <c r="D869" s="157"/>
      <c r="E869" s="157"/>
      <c r="F869" s="156"/>
      <c r="G869" s="158"/>
      <c r="H869" s="257">
        <f t="shared" si="14"/>
        <v>0</v>
      </c>
    </row>
    <row r="870" spans="1:8">
      <c r="A870" s="155">
        <v>867</v>
      </c>
      <c r="B870" s="156"/>
      <c r="C870" s="129"/>
      <c r="D870" s="157"/>
      <c r="E870" s="157"/>
      <c r="F870" s="156"/>
      <c r="G870" s="158"/>
      <c r="H870" s="257">
        <f t="shared" si="14"/>
        <v>0</v>
      </c>
    </row>
    <row r="871" spans="1:8">
      <c r="A871" s="155">
        <v>868</v>
      </c>
      <c r="B871" s="156"/>
      <c r="C871" s="129"/>
      <c r="D871" s="157"/>
      <c r="E871" s="157"/>
      <c r="F871" s="156"/>
      <c r="G871" s="158"/>
      <c r="H871" s="257">
        <f t="shared" si="14"/>
        <v>0</v>
      </c>
    </row>
    <row r="872" spans="1:8">
      <c r="A872" s="155">
        <v>869</v>
      </c>
      <c r="B872" s="156"/>
      <c r="C872" s="129"/>
      <c r="D872" s="157"/>
      <c r="E872" s="157"/>
      <c r="F872" s="156"/>
      <c r="G872" s="158"/>
      <c r="H872" s="257">
        <f t="shared" si="14"/>
        <v>0</v>
      </c>
    </row>
    <row r="873" spans="1:8">
      <c r="A873" s="155">
        <v>870</v>
      </c>
      <c r="B873" s="156"/>
      <c r="C873" s="129"/>
      <c r="D873" s="157"/>
      <c r="E873" s="157"/>
      <c r="F873" s="156"/>
      <c r="G873" s="158"/>
      <c r="H873" s="257">
        <f t="shared" si="14"/>
        <v>0</v>
      </c>
    </row>
    <row r="874" spans="1:8">
      <c r="A874" s="155">
        <v>871</v>
      </c>
      <c r="B874" s="156"/>
      <c r="C874" s="129"/>
      <c r="D874" s="157"/>
      <c r="E874" s="157"/>
      <c r="F874" s="156"/>
      <c r="G874" s="158"/>
      <c r="H874" s="257">
        <f t="shared" si="14"/>
        <v>0</v>
      </c>
    </row>
    <row r="875" spans="1:8">
      <c r="A875" s="155">
        <v>872</v>
      </c>
      <c r="B875" s="156"/>
      <c r="C875" s="129"/>
      <c r="D875" s="157"/>
      <c r="E875" s="157"/>
      <c r="F875" s="156"/>
      <c r="G875" s="158"/>
      <c r="H875" s="257">
        <f t="shared" si="14"/>
        <v>0</v>
      </c>
    </row>
    <row r="876" spans="1:8">
      <c r="A876" s="155">
        <v>873</v>
      </c>
      <c r="B876" s="156"/>
      <c r="C876" s="129"/>
      <c r="D876" s="157"/>
      <c r="E876" s="157"/>
      <c r="F876" s="156"/>
      <c r="G876" s="158"/>
      <c r="H876" s="257">
        <f t="shared" si="14"/>
        <v>0</v>
      </c>
    </row>
    <row r="877" spans="1:8">
      <c r="A877" s="155">
        <v>874</v>
      </c>
      <c r="B877" s="156"/>
      <c r="C877" s="129"/>
      <c r="D877" s="157"/>
      <c r="E877" s="157"/>
      <c r="F877" s="156"/>
      <c r="G877" s="158"/>
      <c r="H877" s="257">
        <f t="shared" si="14"/>
        <v>0</v>
      </c>
    </row>
    <row r="878" spans="1:8">
      <c r="A878" s="155">
        <v>875</v>
      </c>
      <c r="B878" s="156"/>
      <c r="C878" s="129"/>
      <c r="D878" s="157"/>
      <c r="E878" s="157"/>
      <c r="F878" s="156"/>
      <c r="G878" s="158"/>
      <c r="H878" s="257">
        <f t="shared" si="14"/>
        <v>0</v>
      </c>
    </row>
    <row r="879" spans="1:8">
      <c r="A879" s="155">
        <v>876</v>
      </c>
      <c r="B879" s="156"/>
      <c r="C879" s="129"/>
      <c r="D879" s="157"/>
      <c r="E879" s="157"/>
      <c r="F879" s="156"/>
      <c r="G879" s="158"/>
      <c r="H879" s="257">
        <f t="shared" si="14"/>
        <v>0</v>
      </c>
    </row>
    <row r="880" spans="1:8">
      <c r="A880" s="155">
        <v>877</v>
      </c>
      <c r="B880" s="156"/>
      <c r="C880" s="129"/>
      <c r="D880" s="157"/>
      <c r="E880" s="157"/>
      <c r="F880" s="156"/>
      <c r="G880" s="158"/>
      <c r="H880" s="257">
        <f t="shared" si="14"/>
        <v>0</v>
      </c>
    </row>
    <row r="881" spans="1:8">
      <c r="A881" s="155">
        <v>878</v>
      </c>
      <c r="B881" s="156"/>
      <c r="C881" s="129"/>
      <c r="D881" s="157"/>
      <c r="E881" s="157"/>
      <c r="F881" s="156"/>
      <c r="G881" s="158"/>
      <c r="H881" s="257">
        <f t="shared" si="14"/>
        <v>0</v>
      </c>
    </row>
    <row r="882" spans="1:8">
      <c r="A882" s="155">
        <v>879</v>
      </c>
      <c r="B882" s="156"/>
      <c r="C882" s="129"/>
      <c r="D882" s="157"/>
      <c r="E882" s="157"/>
      <c r="F882" s="156"/>
      <c r="G882" s="158"/>
      <c r="H882" s="257">
        <f t="shared" si="14"/>
        <v>0</v>
      </c>
    </row>
    <row r="883" spans="1:8">
      <c r="A883" s="155">
        <v>880</v>
      </c>
      <c r="B883" s="156"/>
      <c r="C883" s="129"/>
      <c r="D883" s="157"/>
      <c r="E883" s="157"/>
      <c r="F883" s="156"/>
      <c r="G883" s="158"/>
      <c r="H883" s="257">
        <f t="shared" si="14"/>
        <v>0</v>
      </c>
    </row>
    <row r="884" spans="1:8">
      <c r="A884" s="155">
        <v>881</v>
      </c>
      <c r="B884" s="156"/>
      <c r="C884" s="129"/>
      <c r="D884" s="157"/>
      <c r="E884" s="157"/>
      <c r="F884" s="156"/>
      <c r="G884" s="158"/>
      <c r="H884" s="257">
        <f t="shared" si="14"/>
        <v>0</v>
      </c>
    </row>
    <row r="885" spans="1:8">
      <c r="A885" s="155">
        <v>882</v>
      </c>
      <c r="B885" s="156"/>
      <c r="C885" s="129"/>
      <c r="D885" s="157"/>
      <c r="E885" s="157"/>
      <c r="F885" s="156"/>
      <c r="G885" s="158"/>
      <c r="H885" s="257">
        <f t="shared" si="14"/>
        <v>0</v>
      </c>
    </row>
    <row r="886" spans="1:8">
      <c r="A886" s="155">
        <v>883</v>
      </c>
      <c r="B886" s="156"/>
      <c r="C886" s="129"/>
      <c r="D886" s="157"/>
      <c r="E886" s="157"/>
      <c r="F886" s="156"/>
      <c r="G886" s="158"/>
      <c r="H886" s="257">
        <f t="shared" si="14"/>
        <v>0</v>
      </c>
    </row>
    <row r="887" spans="1:8">
      <c r="A887" s="155">
        <v>884</v>
      </c>
      <c r="B887" s="156"/>
      <c r="C887" s="129"/>
      <c r="D887" s="157"/>
      <c r="E887" s="157"/>
      <c r="F887" s="156"/>
      <c r="G887" s="158"/>
      <c r="H887" s="257">
        <f t="shared" si="14"/>
        <v>0</v>
      </c>
    </row>
    <row r="888" spans="1:8">
      <c r="A888" s="155">
        <v>885</v>
      </c>
      <c r="B888" s="156"/>
      <c r="C888" s="129"/>
      <c r="D888" s="157"/>
      <c r="E888" s="157"/>
      <c r="F888" s="156"/>
      <c r="G888" s="158"/>
      <c r="H888" s="257">
        <f t="shared" si="14"/>
        <v>0</v>
      </c>
    </row>
    <row r="889" spans="1:8">
      <c r="A889" s="155">
        <v>886</v>
      </c>
      <c r="B889" s="156"/>
      <c r="C889" s="129"/>
      <c r="D889" s="157"/>
      <c r="E889" s="157"/>
      <c r="F889" s="156"/>
      <c r="G889" s="158"/>
      <c r="H889" s="257">
        <f t="shared" si="14"/>
        <v>0</v>
      </c>
    </row>
    <row r="890" spans="1:8">
      <c r="A890" s="155">
        <v>887</v>
      </c>
      <c r="B890" s="156"/>
      <c r="C890" s="129"/>
      <c r="D890" s="157"/>
      <c r="E890" s="157"/>
      <c r="F890" s="156"/>
      <c r="G890" s="158"/>
      <c r="H890" s="257">
        <f t="shared" si="14"/>
        <v>0</v>
      </c>
    </row>
    <row r="891" spans="1:8">
      <c r="A891" s="155">
        <v>888</v>
      </c>
      <c r="B891" s="156"/>
      <c r="C891" s="129"/>
      <c r="D891" s="157"/>
      <c r="E891" s="157"/>
      <c r="F891" s="156"/>
      <c r="G891" s="158"/>
      <c r="H891" s="257">
        <f t="shared" si="14"/>
        <v>0</v>
      </c>
    </row>
    <row r="892" spans="1:8">
      <c r="A892" s="155">
        <v>889</v>
      </c>
      <c r="B892" s="156"/>
      <c r="C892" s="129"/>
      <c r="D892" s="157"/>
      <c r="E892" s="157"/>
      <c r="F892" s="156"/>
      <c r="G892" s="158"/>
      <c r="H892" s="257">
        <f t="shared" si="14"/>
        <v>0</v>
      </c>
    </row>
    <row r="893" spans="1:8">
      <c r="A893" s="155">
        <v>890</v>
      </c>
      <c r="B893" s="156"/>
      <c r="C893" s="129"/>
      <c r="D893" s="157"/>
      <c r="E893" s="157"/>
      <c r="F893" s="156"/>
      <c r="G893" s="158"/>
      <c r="H893" s="257">
        <f t="shared" si="14"/>
        <v>0</v>
      </c>
    </row>
    <row r="894" spans="1:8">
      <c r="A894" s="155">
        <v>891</v>
      </c>
      <c r="B894" s="156"/>
      <c r="C894" s="129"/>
      <c r="D894" s="157"/>
      <c r="E894" s="157"/>
      <c r="F894" s="156"/>
      <c r="G894" s="158"/>
      <c r="H894" s="257">
        <f t="shared" si="14"/>
        <v>0</v>
      </c>
    </row>
    <row r="895" spans="1:8">
      <c r="A895" s="155">
        <v>892</v>
      </c>
      <c r="B895" s="156"/>
      <c r="C895" s="129"/>
      <c r="D895" s="157"/>
      <c r="E895" s="157"/>
      <c r="F895" s="156"/>
      <c r="G895" s="158"/>
      <c r="H895" s="257">
        <f t="shared" si="14"/>
        <v>0</v>
      </c>
    </row>
    <row r="896" spans="1:8">
      <c r="A896" s="155">
        <v>893</v>
      </c>
      <c r="B896" s="156"/>
      <c r="C896" s="129"/>
      <c r="D896" s="157"/>
      <c r="E896" s="157"/>
      <c r="F896" s="156"/>
      <c r="G896" s="158"/>
      <c r="H896" s="257">
        <f t="shared" si="14"/>
        <v>0</v>
      </c>
    </row>
    <row r="897" spans="1:8">
      <c r="A897" s="155">
        <v>894</v>
      </c>
      <c r="B897" s="156"/>
      <c r="C897" s="129"/>
      <c r="D897" s="157"/>
      <c r="E897" s="157"/>
      <c r="F897" s="156"/>
      <c r="G897" s="158"/>
      <c r="H897" s="257">
        <f t="shared" si="14"/>
        <v>0</v>
      </c>
    </row>
    <row r="898" spans="1:8">
      <c r="A898" s="155">
        <v>895</v>
      </c>
      <c r="B898" s="156"/>
      <c r="C898" s="129"/>
      <c r="D898" s="157"/>
      <c r="E898" s="157"/>
      <c r="F898" s="156"/>
      <c r="G898" s="158"/>
      <c r="H898" s="257">
        <f t="shared" si="14"/>
        <v>0</v>
      </c>
    </row>
    <row r="899" spans="1:8">
      <c r="A899" s="155">
        <v>896</v>
      </c>
      <c r="B899" s="156"/>
      <c r="C899" s="129"/>
      <c r="D899" s="157"/>
      <c r="E899" s="157"/>
      <c r="F899" s="156"/>
      <c r="G899" s="158"/>
      <c r="H899" s="257">
        <f t="shared" si="14"/>
        <v>0</v>
      </c>
    </row>
    <row r="900" spans="1:8">
      <c r="A900" s="155">
        <v>897</v>
      </c>
      <c r="B900" s="156"/>
      <c r="C900" s="129"/>
      <c r="D900" s="157"/>
      <c r="E900" s="157"/>
      <c r="F900" s="156"/>
      <c r="G900" s="158"/>
      <c r="H900" s="257">
        <f t="shared" si="14"/>
        <v>0</v>
      </c>
    </row>
    <row r="901" spans="1:8">
      <c r="A901" s="155">
        <v>898</v>
      </c>
      <c r="B901" s="156"/>
      <c r="C901" s="129"/>
      <c r="D901" s="157"/>
      <c r="E901" s="157"/>
      <c r="F901" s="156"/>
      <c r="G901" s="158"/>
      <c r="H901" s="257">
        <f t="shared" ref="H901:H964" si="15">(E901-D901+1)*C901</f>
        <v>0</v>
      </c>
    </row>
    <row r="902" spans="1:8">
      <c r="A902" s="155">
        <v>899</v>
      </c>
      <c r="B902" s="156"/>
      <c r="C902" s="129"/>
      <c r="D902" s="157"/>
      <c r="E902" s="157"/>
      <c r="F902" s="156"/>
      <c r="G902" s="158"/>
      <c r="H902" s="257">
        <f t="shared" si="15"/>
        <v>0</v>
      </c>
    </row>
    <row r="903" spans="1:8">
      <c r="A903" s="155">
        <v>900</v>
      </c>
      <c r="B903" s="156"/>
      <c r="C903" s="129"/>
      <c r="D903" s="157"/>
      <c r="E903" s="157"/>
      <c r="F903" s="156"/>
      <c r="G903" s="158"/>
      <c r="H903" s="257">
        <f t="shared" si="15"/>
        <v>0</v>
      </c>
    </row>
    <row r="904" spans="1:8">
      <c r="A904" s="155">
        <v>901</v>
      </c>
      <c r="B904" s="156"/>
      <c r="C904" s="129"/>
      <c r="D904" s="157"/>
      <c r="E904" s="157"/>
      <c r="F904" s="156"/>
      <c r="G904" s="158"/>
      <c r="H904" s="257">
        <f t="shared" si="15"/>
        <v>0</v>
      </c>
    </row>
    <row r="905" spans="1:8">
      <c r="A905" s="155">
        <v>902</v>
      </c>
      <c r="B905" s="156"/>
      <c r="C905" s="129"/>
      <c r="D905" s="157"/>
      <c r="E905" s="157"/>
      <c r="F905" s="156"/>
      <c r="G905" s="158"/>
      <c r="H905" s="257">
        <f t="shared" si="15"/>
        <v>0</v>
      </c>
    </row>
    <row r="906" spans="1:8">
      <c r="A906" s="155">
        <v>903</v>
      </c>
      <c r="B906" s="156"/>
      <c r="C906" s="129"/>
      <c r="D906" s="157"/>
      <c r="E906" s="157"/>
      <c r="F906" s="156"/>
      <c r="G906" s="158"/>
      <c r="H906" s="257">
        <f t="shared" si="15"/>
        <v>0</v>
      </c>
    </row>
    <row r="907" spans="1:8">
      <c r="A907" s="155">
        <v>904</v>
      </c>
      <c r="B907" s="156"/>
      <c r="C907" s="129"/>
      <c r="D907" s="157"/>
      <c r="E907" s="157"/>
      <c r="F907" s="156"/>
      <c r="G907" s="158"/>
      <c r="H907" s="257">
        <f t="shared" si="15"/>
        <v>0</v>
      </c>
    </row>
    <row r="908" spans="1:8">
      <c r="A908" s="155">
        <v>905</v>
      </c>
      <c r="B908" s="156"/>
      <c r="C908" s="129"/>
      <c r="D908" s="157"/>
      <c r="E908" s="157"/>
      <c r="F908" s="156"/>
      <c r="G908" s="158"/>
      <c r="H908" s="257">
        <f t="shared" si="15"/>
        <v>0</v>
      </c>
    </row>
    <row r="909" spans="1:8">
      <c r="A909" s="155">
        <v>906</v>
      </c>
      <c r="B909" s="156"/>
      <c r="C909" s="129"/>
      <c r="D909" s="157"/>
      <c r="E909" s="157"/>
      <c r="F909" s="156"/>
      <c r="G909" s="158"/>
      <c r="H909" s="257">
        <f t="shared" si="15"/>
        <v>0</v>
      </c>
    </row>
    <row r="910" spans="1:8">
      <c r="A910" s="155">
        <v>907</v>
      </c>
      <c r="B910" s="156"/>
      <c r="C910" s="129"/>
      <c r="D910" s="157"/>
      <c r="E910" s="157"/>
      <c r="F910" s="156"/>
      <c r="G910" s="158"/>
      <c r="H910" s="257">
        <f t="shared" si="15"/>
        <v>0</v>
      </c>
    </row>
    <row r="911" spans="1:8">
      <c r="A911" s="155">
        <v>908</v>
      </c>
      <c r="B911" s="156"/>
      <c r="C911" s="129"/>
      <c r="D911" s="157"/>
      <c r="E911" s="157"/>
      <c r="F911" s="156"/>
      <c r="G911" s="158"/>
      <c r="H911" s="257">
        <f t="shared" si="15"/>
        <v>0</v>
      </c>
    </row>
    <row r="912" spans="1:8">
      <c r="A912" s="155">
        <v>909</v>
      </c>
      <c r="B912" s="156"/>
      <c r="C912" s="129"/>
      <c r="D912" s="157"/>
      <c r="E912" s="157"/>
      <c r="F912" s="156"/>
      <c r="G912" s="158"/>
      <c r="H912" s="257">
        <f t="shared" si="15"/>
        <v>0</v>
      </c>
    </row>
    <row r="913" spans="1:8">
      <c r="A913" s="155">
        <v>910</v>
      </c>
      <c r="B913" s="156"/>
      <c r="C913" s="129"/>
      <c r="D913" s="157"/>
      <c r="E913" s="157"/>
      <c r="F913" s="156"/>
      <c r="G913" s="158"/>
      <c r="H913" s="257">
        <f t="shared" si="15"/>
        <v>0</v>
      </c>
    </row>
    <row r="914" spans="1:8">
      <c r="A914" s="155">
        <v>911</v>
      </c>
      <c r="B914" s="156"/>
      <c r="C914" s="129"/>
      <c r="D914" s="157"/>
      <c r="E914" s="157"/>
      <c r="F914" s="156"/>
      <c r="G914" s="158"/>
      <c r="H914" s="257">
        <f t="shared" si="15"/>
        <v>0</v>
      </c>
    </row>
    <row r="915" spans="1:8">
      <c r="A915" s="155">
        <v>912</v>
      </c>
      <c r="B915" s="156"/>
      <c r="C915" s="129"/>
      <c r="D915" s="157"/>
      <c r="E915" s="157"/>
      <c r="F915" s="156"/>
      <c r="G915" s="158"/>
      <c r="H915" s="257">
        <f t="shared" si="15"/>
        <v>0</v>
      </c>
    </row>
    <row r="916" spans="1:8">
      <c r="A916" s="155">
        <v>913</v>
      </c>
      <c r="B916" s="156"/>
      <c r="C916" s="129"/>
      <c r="D916" s="157"/>
      <c r="E916" s="157"/>
      <c r="F916" s="156"/>
      <c r="G916" s="158"/>
      <c r="H916" s="257">
        <f t="shared" si="15"/>
        <v>0</v>
      </c>
    </row>
    <row r="917" spans="1:8">
      <c r="A917" s="155">
        <v>914</v>
      </c>
      <c r="B917" s="156"/>
      <c r="C917" s="129"/>
      <c r="D917" s="157"/>
      <c r="E917" s="157"/>
      <c r="F917" s="156"/>
      <c r="G917" s="158"/>
      <c r="H917" s="257">
        <f t="shared" si="15"/>
        <v>0</v>
      </c>
    </row>
    <row r="918" spans="1:8">
      <c r="A918" s="155">
        <v>915</v>
      </c>
      <c r="B918" s="156"/>
      <c r="C918" s="129"/>
      <c r="D918" s="157"/>
      <c r="E918" s="157"/>
      <c r="F918" s="156"/>
      <c r="G918" s="158"/>
      <c r="H918" s="257">
        <f t="shared" si="15"/>
        <v>0</v>
      </c>
    </row>
    <row r="919" spans="1:8">
      <c r="A919" s="155">
        <v>916</v>
      </c>
      <c r="B919" s="156"/>
      <c r="C919" s="129"/>
      <c r="D919" s="157"/>
      <c r="E919" s="157"/>
      <c r="F919" s="156"/>
      <c r="G919" s="158"/>
      <c r="H919" s="257">
        <f t="shared" si="15"/>
        <v>0</v>
      </c>
    </row>
    <row r="920" spans="1:8">
      <c r="A920" s="155">
        <v>917</v>
      </c>
      <c r="B920" s="156"/>
      <c r="C920" s="129"/>
      <c r="D920" s="157"/>
      <c r="E920" s="157"/>
      <c r="F920" s="156"/>
      <c r="G920" s="158"/>
      <c r="H920" s="257">
        <f t="shared" si="15"/>
        <v>0</v>
      </c>
    </row>
    <row r="921" spans="1:8">
      <c r="A921" s="155">
        <v>918</v>
      </c>
      <c r="B921" s="156"/>
      <c r="C921" s="129"/>
      <c r="D921" s="157"/>
      <c r="E921" s="157"/>
      <c r="F921" s="156"/>
      <c r="G921" s="158"/>
      <c r="H921" s="257">
        <f t="shared" si="15"/>
        <v>0</v>
      </c>
    </row>
    <row r="922" spans="1:8">
      <c r="A922" s="155">
        <v>919</v>
      </c>
      <c r="B922" s="156"/>
      <c r="C922" s="129"/>
      <c r="D922" s="157"/>
      <c r="E922" s="157"/>
      <c r="F922" s="156"/>
      <c r="G922" s="158"/>
      <c r="H922" s="257">
        <f t="shared" si="15"/>
        <v>0</v>
      </c>
    </row>
    <row r="923" spans="1:8">
      <c r="A923" s="155">
        <v>920</v>
      </c>
      <c r="B923" s="156"/>
      <c r="C923" s="129"/>
      <c r="D923" s="157"/>
      <c r="E923" s="157"/>
      <c r="F923" s="156"/>
      <c r="G923" s="158"/>
      <c r="H923" s="257">
        <f t="shared" si="15"/>
        <v>0</v>
      </c>
    </row>
    <row r="924" spans="1:8">
      <c r="A924" s="155">
        <v>921</v>
      </c>
      <c r="B924" s="156"/>
      <c r="C924" s="129"/>
      <c r="D924" s="157"/>
      <c r="E924" s="157"/>
      <c r="F924" s="156"/>
      <c r="G924" s="158"/>
      <c r="H924" s="257">
        <f t="shared" si="15"/>
        <v>0</v>
      </c>
    </row>
    <row r="925" spans="1:8">
      <c r="A925" s="155">
        <v>922</v>
      </c>
      <c r="B925" s="156"/>
      <c r="C925" s="129"/>
      <c r="D925" s="157"/>
      <c r="E925" s="157"/>
      <c r="F925" s="156"/>
      <c r="G925" s="158"/>
      <c r="H925" s="257">
        <f t="shared" si="15"/>
        <v>0</v>
      </c>
    </row>
    <row r="926" spans="1:8">
      <c r="A926" s="155">
        <v>923</v>
      </c>
      <c r="B926" s="156"/>
      <c r="C926" s="129"/>
      <c r="D926" s="157"/>
      <c r="E926" s="157"/>
      <c r="F926" s="156"/>
      <c r="G926" s="158"/>
      <c r="H926" s="257">
        <f t="shared" si="15"/>
        <v>0</v>
      </c>
    </row>
    <row r="927" spans="1:8">
      <c r="A927" s="155">
        <v>924</v>
      </c>
      <c r="B927" s="156"/>
      <c r="C927" s="129"/>
      <c r="D927" s="157"/>
      <c r="E927" s="157"/>
      <c r="F927" s="156"/>
      <c r="G927" s="158"/>
      <c r="H927" s="257">
        <f t="shared" si="15"/>
        <v>0</v>
      </c>
    </row>
    <row r="928" spans="1:8">
      <c r="A928" s="155">
        <v>925</v>
      </c>
      <c r="B928" s="156"/>
      <c r="C928" s="129"/>
      <c r="D928" s="157"/>
      <c r="E928" s="157"/>
      <c r="F928" s="156"/>
      <c r="G928" s="158"/>
      <c r="H928" s="257">
        <f t="shared" si="15"/>
        <v>0</v>
      </c>
    </row>
    <row r="929" spans="1:8">
      <c r="A929" s="155">
        <v>926</v>
      </c>
      <c r="B929" s="156"/>
      <c r="C929" s="129"/>
      <c r="D929" s="157"/>
      <c r="E929" s="157"/>
      <c r="F929" s="156"/>
      <c r="G929" s="158"/>
      <c r="H929" s="257">
        <f t="shared" si="15"/>
        <v>0</v>
      </c>
    </row>
    <row r="930" spans="1:8">
      <c r="A930" s="155">
        <v>927</v>
      </c>
      <c r="B930" s="156"/>
      <c r="C930" s="129"/>
      <c r="D930" s="157"/>
      <c r="E930" s="157"/>
      <c r="F930" s="156"/>
      <c r="G930" s="158"/>
      <c r="H930" s="257">
        <f t="shared" si="15"/>
        <v>0</v>
      </c>
    </row>
    <row r="931" spans="1:8">
      <c r="A931" s="155">
        <v>928</v>
      </c>
      <c r="B931" s="156"/>
      <c r="C931" s="129"/>
      <c r="D931" s="157"/>
      <c r="E931" s="157"/>
      <c r="F931" s="156"/>
      <c r="G931" s="158"/>
      <c r="H931" s="257">
        <f t="shared" si="15"/>
        <v>0</v>
      </c>
    </row>
    <row r="932" spans="1:8">
      <c r="A932" s="155">
        <v>929</v>
      </c>
      <c r="B932" s="156"/>
      <c r="C932" s="129"/>
      <c r="D932" s="157"/>
      <c r="E932" s="157"/>
      <c r="F932" s="156"/>
      <c r="G932" s="158"/>
      <c r="H932" s="257">
        <f t="shared" si="15"/>
        <v>0</v>
      </c>
    </row>
    <row r="933" spans="1:8">
      <c r="A933" s="155">
        <v>930</v>
      </c>
      <c r="B933" s="156"/>
      <c r="C933" s="129"/>
      <c r="D933" s="157"/>
      <c r="E933" s="157"/>
      <c r="F933" s="156"/>
      <c r="G933" s="158"/>
      <c r="H933" s="257">
        <f t="shared" si="15"/>
        <v>0</v>
      </c>
    </row>
    <row r="934" spans="1:8">
      <c r="A934" s="155">
        <v>931</v>
      </c>
      <c r="B934" s="156"/>
      <c r="C934" s="129"/>
      <c r="D934" s="157"/>
      <c r="E934" s="157"/>
      <c r="F934" s="156"/>
      <c r="G934" s="158"/>
      <c r="H934" s="257">
        <f t="shared" si="15"/>
        <v>0</v>
      </c>
    </row>
    <row r="935" spans="1:8">
      <c r="A935" s="155">
        <v>932</v>
      </c>
      <c r="B935" s="156"/>
      <c r="C935" s="129"/>
      <c r="D935" s="157"/>
      <c r="E935" s="157"/>
      <c r="F935" s="156"/>
      <c r="G935" s="158"/>
      <c r="H935" s="257">
        <f t="shared" si="15"/>
        <v>0</v>
      </c>
    </row>
    <row r="936" spans="1:8">
      <c r="A936" s="155">
        <v>933</v>
      </c>
      <c r="B936" s="156"/>
      <c r="C936" s="129"/>
      <c r="D936" s="157"/>
      <c r="E936" s="157"/>
      <c r="F936" s="156"/>
      <c r="G936" s="158"/>
      <c r="H936" s="257">
        <f t="shared" si="15"/>
        <v>0</v>
      </c>
    </row>
    <row r="937" spans="1:8">
      <c r="A937" s="155">
        <v>934</v>
      </c>
      <c r="B937" s="156"/>
      <c r="C937" s="129"/>
      <c r="D937" s="157"/>
      <c r="E937" s="157"/>
      <c r="F937" s="156"/>
      <c r="G937" s="158"/>
      <c r="H937" s="257">
        <f t="shared" si="15"/>
        <v>0</v>
      </c>
    </row>
    <row r="938" spans="1:8">
      <c r="A938" s="155">
        <v>935</v>
      </c>
      <c r="B938" s="156"/>
      <c r="C938" s="129"/>
      <c r="D938" s="157"/>
      <c r="E938" s="157"/>
      <c r="F938" s="156"/>
      <c r="G938" s="158"/>
      <c r="H938" s="257">
        <f t="shared" si="15"/>
        <v>0</v>
      </c>
    </row>
    <row r="939" spans="1:8">
      <c r="A939" s="155">
        <v>936</v>
      </c>
      <c r="B939" s="156"/>
      <c r="C939" s="129"/>
      <c r="D939" s="157"/>
      <c r="E939" s="157"/>
      <c r="F939" s="156"/>
      <c r="G939" s="158"/>
      <c r="H939" s="257">
        <f t="shared" si="15"/>
        <v>0</v>
      </c>
    </row>
    <row r="940" spans="1:8">
      <c r="A940" s="155">
        <v>937</v>
      </c>
      <c r="B940" s="156"/>
      <c r="C940" s="129"/>
      <c r="D940" s="157"/>
      <c r="E940" s="157"/>
      <c r="F940" s="156"/>
      <c r="G940" s="158"/>
      <c r="H940" s="257">
        <f t="shared" si="15"/>
        <v>0</v>
      </c>
    </row>
    <row r="941" spans="1:8">
      <c r="A941" s="155">
        <v>938</v>
      </c>
      <c r="B941" s="156"/>
      <c r="C941" s="129"/>
      <c r="D941" s="157"/>
      <c r="E941" s="157"/>
      <c r="F941" s="156"/>
      <c r="G941" s="158"/>
      <c r="H941" s="257">
        <f t="shared" si="15"/>
        <v>0</v>
      </c>
    </row>
    <row r="942" spans="1:8">
      <c r="A942" s="155">
        <v>939</v>
      </c>
      <c r="B942" s="156"/>
      <c r="C942" s="129"/>
      <c r="D942" s="157"/>
      <c r="E942" s="157"/>
      <c r="F942" s="156"/>
      <c r="G942" s="158"/>
      <c r="H942" s="257">
        <f t="shared" si="15"/>
        <v>0</v>
      </c>
    </row>
    <row r="943" spans="1:8">
      <c r="A943" s="155">
        <v>940</v>
      </c>
      <c r="B943" s="156"/>
      <c r="C943" s="129"/>
      <c r="D943" s="157"/>
      <c r="E943" s="157"/>
      <c r="F943" s="156"/>
      <c r="G943" s="158"/>
      <c r="H943" s="257">
        <f t="shared" si="15"/>
        <v>0</v>
      </c>
    </row>
    <row r="944" spans="1:8">
      <c r="A944" s="155">
        <v>941</v>
      </c>
      <c r="B944" s="156"/>
      <c r="C944" s="129"/>
      <c r="D944" s="157"/>
      <c r="E944" s="157"/>
      <c r="F944" s="156"/>
      <c r="G944" s="158"/>
      <c r="H944" s="257">
        <f t="shared" si="15"/>
        <v>0</v>
      </c>
    </row>
    <row r="945" spans="1:8">
      <c r="A945" s="155">
        <v>942</v>
      </c>
      <c r="B945" s="156"/>
      <c r="C945" s="129"/>
      <c r="D945" s="157"/>
      <c r="E945" s="157"/>
      <c r="F945" s="156"/>
      <c r="G945" s="158"/>
      <c r="H945" s="257">
        <f t="shared" si="15"/>
        <v>0</v>
      </c>
    </row>
    <row r="946" spans="1:8">
      <c r="A946" s="155">
        <v>943</v>
      </c>
      <c r="B946" s="156"/>
      <c r="C946" s="129"/>
      <c r="D946" s="157"/>
      <c r="E946" s="157"/>
      <c r="F946" s="156"/>
      <c r="G946" s="158"/>
      <c r="H946" s="257">
        <f t="shared" si="15"/>
        <v>0</v>
      </c>
    </row>
    <row r="947" spans="1:8">
      <c r="A947" s="155">
        <v>944</v>
      </c>
      <c r="B947" s="156"/>
      <c r="C947" s="129"/>
      <c r="D947" s="157"/>
      <c r="E947" s="157"/>
      <c r="F947" s="156"/>
      <c r="G947" s="158"/>
      <c r="H947" s="257">
        <f t="shared" si="15"/>
        <v>0</v>
      </c>
    </row>
    <row r="948" spans="1:8">
      <c r="A948" s="155">
        <v>945</v>
      </c>
      <c r="B948" s="156"/>
      <c r="C948" s="129"/>
      <c r="D948" s="157"/>
      <c r="E948" s="157"/>
      <c r="F948" s="156"/>
      <c r="G948" s="158"/>
      <c r="H948" s="257">
        <f t="shared" si="15"/>
        <v>0</v>
      </c>
    </row>
    <row r="949" spans="1:8">
      <c r="A949" s="155">
        <v>946</v>
      </c>
      <c r="B949" s="156"/>
      <c r="C949" s="129"/>
      <c r="D949" s="157"/>
      <c r="E949" s="157"/>
      <c r="F949" s="156"/>
      <c r="G949" s="158"/>
      <c r="H949" s="257">
        <f t="shared" si="15"/>
        <v>0</v>
      </c>
    </row>
    <row r="950" spans="1:8">
      <c r="A950" s="155">
        <v>947</v>
      </c>
      <c r="B950" s="156"/>
      <c r="C950" s="129"/>
      <c r="D950" s="157"/>
      <c r="E950" s="157"/>
      <c r="F950" s="156"/>
      <c r="G950" s="158"/>
      <c r="H950" s="257">
        <f t="shared" si="15"/>
        <v>0</v>
      </c>
    </row>
    <row r="951" spans="1:8">
      <c r="A951" s="155">
        <v>948</v>
      </c>
      <c r="B951" s="156"/>
      <c r="C951" s="129"/>
      <c r="D951" s="157"/>
      <c r="E951" s="157"/>
      <c r="F951" s="156"/>
      <c r="G951" s="158"/>
      <c r="H951" s="257">
        <f t="shared" si="15"/>
        <v>0</v>
      </c>
    </row>
    <row r="952" spans="1:8">
      <c r="A952" s="155">
        <v>949</v>
      </c>
      <c r="B952" s="156"/>
      <c r="C952" s="129"/>
      <c r="D952" s="157"/>
      <c r="E952" s="157"/>
      <c r="F952" s="156"/>
      <c r="G952" s="158"/>
      <c r="H952" s="257">
        <f t="shared" si="15"/>
        <v>0</v>
      </c>
    </row>
    <row r="953" spans="1:8">
      <c r="A953" s="155">
        <v>950</v>
      </c>
      <c r="B953" s="156"/>
      <c r="C953" s="129"/>
      <c r="D953" s="157"/>
      <c r="E953" s="157"/>
      <c r="F953" s="156"/>
      <c r="G953" s="158"/>
      <c r="H953" s="257">
        <f t="shared" si="15"/>
        <v>0</v>
      </c>
    </row>
    <row r="954" spans="1:8">
      <c r="A954" s="155">
        <v>951</v>
      </c>
      <c r="B954" s="156"/>
      <c r="C954" s="129"/>
      <c r="D954" s="157"/>
      <c r="E954" s="157"/>
      <c r="F954" s="156"/>
      <c r="G954" s="158"/>
      <c r="H954" s="257">
        <f t="shared" si="15"/>
        <v>0</v>
      </c>
    </row>
    <row r="955" spans="1:8">
      <c r="A955" s="155">
        <v>952</v>
      </c>
      <c r="B955" s="156"/>
      <c r="C955" s="129"/>
      <c r="D955" s="157"/>
      <c r="E955" s="157"/>
      <c r="F955" s="156"/>
      <c r="G955" s="158"/>
      <c r="H955" s="257">
        <f t="shared" si="15"/>
        <v>0</v>
      </c>
    </row>
    <row r="956" spans="1:8">
      <c r="A956" s="155">
        <v>953</v>
      </c>
      <c r="B956" s="156"/>
      <c r="C956" s="129"/>
      <c r="D956" s="157"/>
      <c r="E956" s="157"/>
      <c r="F956" s="156"/>
      <c r="G956" s="158"/>
      <c r="H956" s="257">
        <f t="shared" si="15"/>
        <v>0</v>
      </c>
    </row>
    <row r="957" spans="1:8">
      <c r="A957" s="155">
        <v>954</v>
      </c>
      <c r="B957" s="156"/>
      <c r="C957" s="129"/>
      <c r="D957" s="157"/>
      <c r="E957" s="157"/>
      <c r="F957" s="156"/>
      <c r="G957" s="158"/>
      <c r="H957" s="257">
        <f t="shared" si="15"/>
        <v>0</v>
      </c>
    </row>
    <row r="958" spans="1:8">
      <c r="A958" s="155">
        <v>955</v>
      </c>
      <c r="B958" s="156"/>
      <c r="C958" s="129"/>
      <c r="D958" s="157"/>
      <c r="E958" s="157"/>
      <c r="F958" s="156"/>
      <c r="G958" s="158"/>
      <c r="H958" s="257">
        <f t="shared" si="15"/>
        <v>0</v>
      </c>
    </row>
    <row r="959" spans="1:8">
      <c r="A959" s="155">
        <v>956</v>
      </c>
      <c r="B959" s="156"/>
      <c r="C959" s="129"/>
      <c r="D959" s="157"/>
      <c r="E959" s="157"/>
      <c r="F959" s="156"/>
      <c r="G959" s="158"/>
      <c r="H959" s="257">
        <f t="shared" si="15"/>
        <v>0</v>
      </c>
    </row>
    <row r="960" spans="1:8">
      <c r="A960" s="155">
        <v>957</v>
      </c>
      <c r="B960" s="156"/>
      <c r="C960" s="129"/>
      <c r="D960" s="157"/>
      <c r="E960" s="157"/>
      <c r="F960" s="156"/>
      <c r="G960" s="158"/>
      <c r="H960" s="257">
        <f t="shared" si="15"/>
        <v>0</v>
      </c>
    </row>
    <row r="961" spans="1:8">
      <c r="A961" s="155">
        <v>958</v>
      </c>
      <c r="B961" s="156"/>
      <c r="C961" s="129"/>
      <c r="D961" s="157"/>
      <c r="E961" s="157"/>
      <c r="F961" s="156"/>
      <c r="G961" s="158"/>
      <c r="H961" s="257">
        <f t="shared" si="15"/>
        <v>0</v>
      </c>
    </row>
    <row r="962" spans="1:8">
      <c r="A962" s="155">
        <v>959</v>
      </c>
      <c r="B962" s="156"/>
      <c r="C962" s="129"/>
      <c r="D962" s="157"/>
      <c r="E962" s="157"/>
      <c r="F962" s="156"/>
      <c r="G962" s="158"/>
      <c r="H962" s="257">
        <f t="shared" si="15"/>
        <v>0</v>
      </c>
    </row>
    <row r="963" spans="1:8">
      <c r="A963" s="155">
        <v>960</v>
      </c>
      <c r="B963" s="156"/>
      <c r="C963" s="129"/>
      <c r="D963" s="157"/>
      <c r="E963" s="157"/>
      <c r="F963" s="156"/>
      <c r="G963" s="158"/>
      <c r="H963" s="257">
        <f t="shared" si="15"/>
        <v>0</v>
      </c>
    </row>
    <row r="964" spans="1:8">
      <c r="A964" s="155">
        <v>961</v>
      </c>
      <c r="B964" s="156"/>
      <c r="C964" s="129"/>
      <c r="D964" s="157"/>
      <c r="E964" s="157"/>
      <c r="F964" s="156"/>
      <c r="G964" s="158"/>
      <c r="H964" s="257">
        <f t="shared" si="15"/>
        <v>0</v>
      </c>
    </row>
    <row r="965" spans="1:8">
      <c r="A965" s="155">
        <v>962</v>
      </c>
      <c r="B965" s="156"/>
      <c r="C965" s="129"/>
      <c r="D965" s="157"/>
      <c r="E965" s="157"/>
      <c r="F965" s="156"/>
      <c r="G965" s="158"/>
      <c r="H965" s="257">
        <f t="shared" ref="H965:H1003" si="16">(E965-D965+1)*C965</f>
        <v>0</v>
      </c>
    </row>
    <row r="966" spans="1:8">
      <c r="A966" s="155">
        <v>963</v>
      </c>
      <c r="B966" s="156"/>
      <c r="C966" s="129"/>
      <c r="D966" s="157"/>
      <c r="E966" s="157"/>
      <c r="F966" s="156"/>
      <c r="G966" s="158"/>
      <c r="H966" s="257">
        <f t="shared" si="16"/>
        <v>0</v>
      </c>
    </row>
    <row r="967" spans="1:8">
      <c r="A967" s="155">
        <v>964</v>
      </c>
      <c r="B967" s="156"/>
      <c r="C967" s="129"/>
      <c r="D967" s="157"/>
      <c r="E967" s="157"/>
      <c r="F967" s="156"/>
      <c r="G967" s="158"/>
      <c r="H967" s="257">
        <f t="shared" si="16"/>
        <v>0</v>
      </c>
    </row>
    <row r="968" spans="1:8">
      <c r="A968" s="155">
        <v>965</v>
      </c>
      <c r="B968" s="156"/>
      <c r="C968" s="129"/>
      <c r="D968" s="157"/>
      <c r="E968" s="157"/>
      <c r="F968" s="156"/>
      <c r="G968" s="158"/>
      <c r="H968" s="257">
        <f t="shared" si="16"/>
        <v>0</v>
      </c>
    </row>
    <row r="969" spans="1:8">
      <c r="A969" s="155">
        <v>966</v>
      </c>
      <c r="B969" s="156"/>
      <c r="C969" s="129"/>
      <c r="D969" s="157"/>
      <c r="E969" s="157"/>
      <c r="F969" s="156"/>
      <c r="G969" s="158"/>
      <c r="H969" s="257">
        <f t="shared" si="16"/>
        <v>0</v>
      </c>
    </row>
    <row r="970" spans="1:8">
      <c r="A970" s="155">
        <v>967</v>
      </c>
      <c r="B970" s="156"/>
      <c r="C970" s="129"/>
      <c r="D970" s="157"/>
      <c r="E970" s="157"/>
      <c r="F970" s="156"/>
      <c r="G970" s="158"/>
      <c r="H970" s="257">
        <f t="shared" si="16"/>
        <v>0</v>
      </c>
    </row>
    <row r="971" spans="1:8">
      <c r="A971" s="155">
        <v>968</v>
      </c>
      <c r="B971" s="156"/>
      <c r="C971" s="129"/>
      <c r="D971" s="157"/>
      <c r="E971" s="157"/>
      <c r="F971" s="156"/>
      <c r="G971" s="158"/>
      <c r="H971" s="257">
        <f t="shared" si="16"/>
        <v>0</v>
      </c>
    </row>
    <row r="972" spans="1:8">
      <c r="A972" s="155">
        <v>969</v>
      </c>
      <c r="B972" s="156"/>
      <c r="C972" s="129"/>
      <c r="D972" s="157"/>
      <c r="E972" s="157"/>
      <c r="F972" s="156"/>
      <c r="G972" s="158"/>
      <c r="H972" s="257">
        <f t="shared" si="16"/>
        <v>0</v>
      </c>
    </row>
    <row r="973" spans="1:8">
      <c r="A973" s="155">
        <v>970</v>
      </c>
      <c r="B973" s="156"/>
      <c r="C973" s="129"/>
      <c r="D973" s="157"/>
      <c r="E973" s="157"/>
      <c r="F973" s="156"/>
      <c r="G973" s="158"/>
      <c r="H973" s="257">
        <f t="shared" si="16"/>
        <v>0</v>
      </c>
    </row>
    <row r="974" spans="1:8">
      <c r="A974" s="155">
        <v>971</v>
      </c>
      <c r="B974" s="156"/>
      <c r="C974" s="129"/>
      <c r="D974" s="157"/>
      <c r="E974" s="157"/>
      <c r="F974" s="156"/>
      <c r="G974" s="158"/>
      <c r="H974" s="257">
        <f t="shared" si="16"/>
        <v>0</v>
      </c>
    </row>
    <row r="975" spans="1:8">
      <c r="A975" s="155">
        <v>972</v>
      </c>
      <c r="B975" s="156"/>
      <c r="C975" s="129"/>
      <c r="D975" s="157"/>
      <c r="E975" s="157"/>
      <c r="F975" s="156"/>
      <c r="G975" s="158"/>
      <c r="H975" s="257">
        <f t="shared" si="16"/>
        <v>0</v>
      </c>
    </row>
    <row r="976" spans="1:8">
      <c r="A976" s="155">
        <v>973</v>
      </c>
      <c r="B976" s="156"/>
      <c r="C976" s="129"/>
      <c r="D976" s="157"/>
      <c r="E976" s="157"/>
      <c r="F976" s="156"/>
      <c r="G976" s="158"/>
      <c r="H976" s="257">
        <f t="shared" si="16"/>
        <v>0</v>
      </c>
    </row>
    <row r="977" spans="1:8">
      <c r="A977" s="155">
        <v>974</v>
      </c>
      <c r="B977" s="156"/>
      <c r="C977" s="129"/>
      <c r="D977" s="157"/>
      <c r="E977" s="157"/>
      <c r="F977" s="156"/>
      <c r="G977" s="158"/>
      <c r="H977" s="257">
        <f t="shared" si="16"/>
        <v>0</v>
      </c>
    </row>
    <row r="978" spans="1:8">
      <c r="A978" s="155">
        <v>975</v>
      </c>
      <c r="B978" s="156"/>
      <c r="C978" s="129"/>
      <c r="D978" s="157"/>
      <c r="E978" s="157"/>
      <c r="F978" s="156"/>
      <c r="G978" s="158"/>
      <c r="H978" s="257">
        <f t="shared" si="16"/>
        <v>0</v>
      </c>
    </row>
    <row r="979" spans="1:8">
      <c r="A979" s="155">
        <v>976</v>
      </c>
      <c r="B979" s="156"/>
      <c r="C979" s="129"/>
      <c r="D979" s="157"/>
      <c r="E979" s="157"/>
      <c r="F979" s="156"/>
      <c r="G979" s="158"/>
      <c r="H979" s="257">
        <f t="shared" si="16"/>
        <v>0</v>
      </c>
    </row>
    <row r="980" spans="1:8">
      <c r="A980" s="155">
        <v>977</v>
      </c>
      <c r="B980" s="156"/>
      <c r="C980" s="129"/>
      <c r="D980" s="157"/>
      <c r="E980" s="157"/>
      <c r="F980" s="156"/>
      <c r="G980" s="158"/>
      <c r="H980" s="257">
        <f t="shared" si="16"/>
        <v>0</v>
      </c>
    </row>
    <row r="981" spans="1:8">
      <c r="A981" s="155">
        <v>978</v>
      </c>
      <c r="B981" s="156"/>
      <c r="C981" s="129"/>
      <c r="D981" s="157"/>
      <c r="E981" s="157"/>
      <c r="F981" s="156"/>
      <c r="G981" s="158"/>
      <c r="H981" s="257">
        <f t="shared" si="16"/>
        <v>0</v>
      </c>
    </row>
    <row r="982" spans="1:8">
      <c r="A982" s="155">
        <v>979</v>
      </c>
      <c r="B982" s="156"/>
      <c r="C982" s="129"/>
      <c r="D982" s="157"/>
      <c r="E982" s="157"/>
      <c r="F982" s="156"/>
      <c r="G982" s="158"/>
      <c r="H982" s="257">
        <f t="shared" si="16"/>
        <v>0</v>
      </c>
    </row>
    <row r="983" spans="1:8">
      <c r="A983" s="155">
        <v>980</v>
      </c>
      <c r="B983" s="156"/>
      <c r="C983" s="129"/>
      <c r="D983" s="157"/>
      <c r="E983" s="157"/>
      <c r="F983" s="156"/>
      <c r="G983" s="158"/>
      <c r="H983" s="257">
        <f t="shared" si="16"/>
        <v>0</v>
      </c>
    </row>
    <row r="984" spans="1:8">
      <c r="A984" s="155">
        <v>981</v>
      </c>
      <c r="B984" s="156"/>
      <c r="C984" s="129"/>
      <c r="D984" s="157"/>
      <c r="E984" s="157"/>
      <c r="F984" s="156"/>
      <c r="G984" s="158"/>
      <c r="H984" s="257">
        <f t="shared" si="16"/>
        <v>0</v>
      </c>
    </row>
    <row r="985" spans="1:8">
      <c r="A985" s="155">
        <v>982</v>
      </c>
      <c r="B985" s="156"/>
      <c r="C985" s="129"/>
      <c r="D985" s="157"/>
      <c r="E985" s="157"/>
      <c r="F985" s="156"/>
      <c r="G985" s="158"/>
      <c r="H985" s="257">
        <f t="shared" si="16"/>
        <v>0</v>
      </c>
    </row>
    <row r="986" spans="1:8">
      <c r="A986" s="155">
        <v>983</v>
      </c>
      <c r="B986" s="156"/>
      <c r="C986" s="129"/>
      <c r="D986" s="157"/>
      <c r="E986" s="157"/>
      <c r="F986" s="156"/>
      <c r="G986" s="158"/>
      <c r="H986" s="257">
        <f t="shared" si="16"/>
        <v>0</v>
      </c>
    </row>
    <row r="987" spans="1:8">
      <c r="A987" s="155">
        <v>984</v>
      </c>
      <c r="B987" s="156"/>
      <c r="C987" s="129"/>
      <c r="D987" s="157"/>
      <c r="E987" s="157"/>
      <c r="F987" s="156"/>
      <c r="G987" s="158"/>
      <c r="H987" s="257">
        <f t="shared" si="16"/>
        <v>0</v>
      </c>
    </row>
    <row r="988" spans="1:8">
      <c r="A988" s="155">
        <v>985</v>
      </c>
      <c r="B988" s="156"/>
      <c r="C988" s="129"/>
      <c r="D988" s="157"/>
      <c r="E988" s="157"/>
      <c r="F988" s="156"/>
      <c r="G988" s="158"/>
      <c r="H988" s="257">
        <f t="shared" si="16"/>
        <v>0</v>
      </c>
    </row>
    <row r="989" spans="1:8">
      <c r="A989" s="155">
        <v>986</v>
      </c>
      <c r="B989" s="156"/>
      <c r="C989" s="129"/>
      <c r="D989" s="157"/>
      <c r="E989" s="157"/>
      <c r="F989" s="156"/>
      <c r="G989" s="158"/>
      <c r="H989" s="257">
        <f t="shared" si="16"/>
        <v>0</v>
      </c>
    </row>
    <row r="990" spans="1:8">
      <c r="A990" s="155">
        <v>987</v>
      </c>
      <c r="B990" s="156"/>
      <c r="C990" s="129"/>
      <c r="D990" s="157"/>
      <c r="E990" s="157"/>
      <c r="F990" s="156"/>
      <c r="G990" s="158"/>
      <c r="H990" s="257">
        <f t="shared" si="16"/>
        <v>0</v>
      </c>
    </row>
    <row r="991" spans="1:8">
      <c r="A991" s="155">
        <v>988</v>
      </c>
      <c r="B991" s="156"/>
      <c r="C991" s="129"/>
      <c r="D991" s="157"/>
      <c r="E991" s="157"/>
      <c r="F991" s="156"/>
      <c r="G991" s="158"/>
      <c r="H991" s="257">
        <f t="shared" si="16"/>
        <v>0</v>
      </c>
    </row>
    <row r="992" spans="1:8">
      <c r="A992" s="155">
        <v>989</v>
      </c>
      <c r="B992" s="156"/>
      <c r="C992" s="129"/>
      <c r="D992" s="157"/>
      <c r="E992" s="157"/>
      <c r="F992" s="156"/>
      <c r="G992" s="158"/>
      <c r="H992" s="257">
        <f t="shared" si="16"/>
        <v>0</v>
      </c>
    </row>
    <row r="993" spans="1:8">
      <c r="A993" s="155">
        <v>990</v>
      </c>
      <c r="B993" s="156"/>
      <c r="C993" s="129"/>
      <c r="D993" s="157"/>
      <c r="E993" s="157"/>
      <c r="F993" s="156"/>
      <c r="G993" s="158"/>
      <c r="H993" s="257">
        <f t="shared" si="16"/>
        <v>0</v>
      </c>
    </row>
    <row r="994" spans="1:8">
      <c r="A994" s="155">
        <v>991</v>
      </c>
      <c r="B994" s="156"/>
      <c r="C994" s="129"/>
      <c r="D994" s="157"/>
      <c r="E994" s="157"/>
      <c r="F994" s="156"/>
      <c r="G994" s="158"/>
      <c r="H994" s="257">
        <f t="shared" si="16"/>
        <v>0</v>
      </c>
    </row>
    <row r="995" spans="1:8">
      <c r="A995" s="155">
        <v>992</v>
      </c>
      <c r="B995" s="156"/>
      <c r="C995" s="129"/>
      <c r="D995" s="157"/>
      <c r="E995" s="157"/>
      <c r="F995" s="156"/>
      <c r="G995" s="158"/>
      <c r="H995" s="257">
        <f t="shared" si="16"/>
        <v>0</v>
      </c>
    </row>
    <row r="996" spans="1:8">
      <c r="A996" s="155">
        <v>993</v>
      </c>
      <c r="B996" s="156"/>
      <c r="C996" s="129"/>
      <c r="D996" s="157"/>
      <c r="E996" s="157"/>
      <c r="F996" s="156"/>
      <c r="G996" s="158"/>
      <c r="H996" s="257">
        <f t="shared" si="16"/>
        <v>0</v>
      </c>
    </row>
    <row r="997" spans="1:8">
      <c r="A997" s="155">
        <v>994</v>
      </c>
      <c r="B997" s="156"/>
      <c r="C997" s="129"/>
      <c r="D997" s="157"/>
      <c r="E997" s="157"/>
      <c r="F997" s="156"/>
      <c r="G997" s="158"/>
      <c r="H997" s="257">
        <f t="shared" si="16"/>
        <v>0</v>
      </c>
    </row>
    <row r="998" spans="1:8">
      <c r="A998" s="155">
        <v>995</v>
      </c>
      <c r="B998" s="156"/>
      <c r="C998" s="129"/>
      <c r="D998" s="157"/>
      <c r="E998" s="157"/>
      <c r="F998" s="156"/>
      <c r="G998" s="158"/>
      <c r="H998" s="257">
        <f t="shared" si="16"/>
        <v>0</v>
      </c>
    </row>
    <row r="999" spans="1:8">
      <c r="A999" s="155">
        <v>996</v>
      </c>
      <c r="B999" s="156"/>
      <c r="C999" s="129"/>
      <c r="D999" s="157"/>
      <c r="E999" s="157"/>
      <c r="F999" s="156"/>
      <c r="G999" s="158"/>
      <c r="H999" s="257">
        <f t="shared" si="16"/>
        <v>0</v>
      </c>
    </row>
    <row r="1000" spans="1:8">
      <c r="A1000" s="155">
        <v>997</v>
      </c>
      <c r="B1000" s="156"/>
      <c r="C1000" s="129"/>
      <c r="D1000" s="157"/>
      <c r="E1000" s="157"/>
      <c r="F1000" s="156"/>
      <c r="G1000" s="158"/>
      <c r="H1000" s="257">
        <f t="shared" si="16"/>
        <v>0</v>
      </c>
    </row>
    <row r="1001" spans="1:8">
      <c r="A1001" s="155">
        <v>998</v>
      </c>
      <c r="B1001" s="156"/>
      <c r="C1001" s="129"/>
      <c r="D1001" s="157"/>
      <c r="E1001" s="157"/>
      <c r="F1001" s="156"/>
      <c r="G1001" s="158"/>
      <c r="H1001" s="257">
        <f t="shared" si="16"/>
        <v>0</v>
      </c>
    </row>
    <row r="1002" spans="1:8">
      <c r="A1002" s="155">
        <v>999</v>
      </c>
      <c r="B1002" s="156"/>
      <c r="C1002" s="129"/>
      <c r="D1002" s="157"/>
      <c r="E1002" s="157"/>
      <c r="F1002" s="156"/>
      <c r="G1002" s="158"/>
      <c r="H1002" s="257">
        <f t="shared" si="16"/>
        <v>0</v>
      </c>
    </row>
    <row r="1003" spans="1:8" ht="13.5" thickBot="1">
      <c r="A1003" s="159">
        <v>1000</v>
      </c>
      <c r="B1003" s="160"/>
      <c r="C1003" s="143"/>
      <c r="D1003" s="161"/>
      <c r="E1003" s="161"/>
      <c r="F1003" s="160"/>
      <c r="G1003" s="162"/>
      <c r="H1003" s="257">
        <f t="shared" si="16"/>
        <v>0</v>
      </c>
    </row>
    <row r="1007" spans="1:8">
      <c r="B1007" s="152"/>
    </row>
    <row r="1008" spans="1:8">
      <c r="B1008" s="152"/>
    </row>
    <row r="1009" spans="2:2">
      <c r="B1009" s="152"/>
    </row>
    <row r="1010" spans="2:2">
      <c r="B1010" s="152"/>
    </row>
    <row r="1011" spans="2:2">
      <c r="B1011" s="152"/>
    </row>
  </sheetData>
  <sheetProtection password="C70D" sheet="1" objects="1" scenarios="1"/>
  <autoFilter ref="A3:G1003"/>
  <dataConsolidate/>
  <mergeCells count="2">
    <mergeCell ref="A1:G1"/>
    <mergeCell ref="A2:G2"/>
  </mergeCells>
  <conditionalFormatting sqref="A4:G1003">
    <cfRule type="expression" dxfId="1" priority="2">
      <formula>ISEVEN(ROW())</formula>
    </cfRule>
  </conditionalFormatting>
  <conditionalFormatting sqref="H4:H1003">
    <cfRule type="expression" dxfId="0" priority="1">
      <formula>ISEVEN(ROW())</formula>
    </cfRule>
  </conditionalFormatting>
  <dataValidations count="4">
    <dataValidation type="list" allowBlank="1" showInputMessage="1" showErrorMessage="1" sqref="B4:B1003">
      <formula1>IF(ISBLANK(F4),Gerais,IF(ISERROR(VLOOKUP(F4,VinculoPT,1,0)),Gastos_Operacionais,Gerais_sem_Operacionais))</formula1>
    </dataValidation>
    <dataValidation type="whole" allowBlank="1" showInputMessage="1" showErrorMessage="1" error="Preencher com números de 1 a 11." sqref="E4:E1003">
      <formula1>1</formula1>
      <formula2>11</formula2>
    </dataValidation>
    <dataValidation type="whole" allowBlank="1" showInputMessage="1" showErrorMessage="1" error="Preencher com números de 1 a 11." sqref="D4:D1003">
      <formula1>1</formula1>
      <formula2>11</formula2>
    </dataValidation>
    <dataValidation type="list" showInputMessage="1" showErrorMessage="1" sqref="F4:F1003">
      <formula1>IF(B4="",B4,IF(ISERROR(VLOOKUP(B4,Gastos_Operacionais,1,0)),VinculoPT,Área_Meio___Atividades_e_Gastos))</formula1>
    </dataValidation>
  </dataValidations>
  <pageMargins left="0.51181102362204722" right="0.51181102362204722" top="0.78740157480314965" bottom="0.78740157480314965" header="0.31496062992125984" footer="0.31496062992125984"/>
  <pageSetup paperSize="9" fitToHeight="0" orientation="landscape" r:id="rId1"/>
  <headerFooter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8</vt:i4>
      </vt:variant>
      <vt:variant>
        <vt:lpstr>Intervalos nomeados</vt:lpstr>
      </vt:variant>
      <vt:variant>
        <vt:i4>21</vt:i4>
      </vt:variant>
    </vt:vector>
  </HeadingPairs>
  <TitlesOfParts>
    <vt:vector size="29" baseType="lpstr">
      <vt:lpstr>Capa</vt:lpstr>
      <vt:lpstr>Sintético</vt:lpstr>
      <vt:lpstr>Gastos das Atividades</vt:lpstr>
      <vt:lpstr>Analítico</vt:lpstr>
      <vt:lpstr>Encargos e Benefícios</vt:lpstr>
      <vt:lpstr>Gastos com Pessoal</vt:lpstr>
      <vt:lpstr>Bens</vt:lpstr>
      <vt:lpstr>Fluxo de Gastos Gerais</vt:lpstr>
      <vt:lpstr>Area</vt:lpstr>
      <vt:lpstr>Analítico!Area_de_impressao</vt:lpstr>
      <vt:lpstr>Bens!Area_de_impressao</vt:lpstr>
      <vt:lpstr>Capa!Area_de_impressao</vt:lpstr>
      <vt:lpstr>'Encargos e Benefícios'!Area_de_impressao</vt:lpstr>
      <vt:lpstr>'Fluxo de Gastos Gerais'!Area_de_impressao</vt:lpstr>
      <vt:lpstr>'Gastos com Pessoal'!Area_de_impressao</vt:lpstr>
      <vt:lpstr>'Gastos das Atividades'!Area_de_impressao</vt:lpstr>
      <vt:lpstr>Sintético!Area_de_impressao</vt:lpstr>
      <vt:lpstr>Área_Meio___Atividades_e_Gastos</vt:lpstr>
      <vt:lpstr>Benefícios</vt:lpstr>
      <vt:lpstr>Beneficios2</vt:lpstr>
      <vt:lpstr>Beneficios3</vt:lpstr>
      <vt:lpstr>Bens</vt:lpstr>
      <vt:lpstr>Gastos_Operacionais</vt:lpstr>
      <vt:lpstr>Gerais</vt:lpstr>
      <vt:lpstr>Gerais_sem_Operacionais</vt:lpstr>
      <vt:lpstr>Analítico!Titulos_de_impressao</vt:lpstr>
      <vt:lpstr>'Encargos e Benefícios'!Titulos_de_impressao</vt:lpstr>
      <vt:lpstr>'Fluxo de Gastos Gerais'!Titulos_de_impressao</vt:lpstr>
      <vt:lpstr>'Gastos com Pessoal'!Titulos_de_impressao</vt:lpstr>
    </vt:vector>
  </TitlesOfParts>
  <Company>SEPLAG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Frederico de Morais Andrade Coutinho</dc:creator>
  <cp:lastModifiedBy>Leonardo Menacho Ferreira</cp:lastModifiedBy>
  <cp:lastPrinted>2016-11-23T19:39:34Z</cp:lastPrinted>
  <dcterms:created xsi:type="dcterms:W3CDTF">2007-08-22T17:17:19Z</dcterms:created>
  <dcterms:modified xsi:type="dcterms:W3CDTF">2016-11-25T17:20:15Z</dcterms:modified>
</cp:coreProperties>
</file>